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прайс ОТКРЫТИЕ опт" sheetId="2" r:id="rId1"/>
  </sheets>
  <externalReferences>
    <externalReference r:id="rId2"/>
    <externalReference r:id="rId3"/>
  </externalReferences>
  <definedNames>
    <definedName name="_xlnm._FilterDatabase" localSheetId="0" hidden="1">[1]Открытие!$I$16:$I$55</definedName>
    <definedName name="cfg" localSheetId="0" hidden="1">{"'MEX page 2'!$A$1:$L$79"}</definedName>
    <definedName name="cfg" hidden="1">{"'MEX page 2'!$A$1:$L$79"}</definedName>
    <definedName name="HTML_CodePage" hidden="1">1251</definedName>
    <definedName name="HTML_Control" localSheetId="0" hidden="1">{"'MEX page 2'!$A$1:$L$79"}</definedName>
    <definedName name="HTML_Control" hidden="1">{"'MEX page 2'!$A$1:$L$79"}</definedName>
    <definedName name="HTML_Description" hidden="1">""</definedName>
    <definedName name="HTML_Email" hidden="1">""</definedName>
    <definedName name="HTML_Header" hidden="1">"MEX page 2"</definedName>
    <definedName name="HTML_LastUpdate" hidden="1">"14.12.96"</definedName>
    <definedName name="HTML_LineAfter" hidden="1">TRUE</definedName>
    <definedName name="HTML_LineBefore" hidden="1">TRUE</definedName>
    <definedName name="HTML_Name" hidden="1">"Serge VOL"</definedName>
    <definedName name="HTML_OBDlg2" hidden="1">TRUE</definedName>
    <definedName name="HTML_OBDlg4" hidden="1">TRUE</definedName>
    <definedName name="HTML_OS" hidden="1">0</definedName>
    <definedName name="HTML_PathFile" hidden="1">"E:\Picture for CAMBIO-MEBEL\Price-list for Shops\MyHTML2.htm"</definedName>
    <definedName name="HTML_Title" hidden="1">"Price-List with color picture"</definedName>
    <definedName name="n_1" localSheetId="0">{"","одинz","дваz","триz","четыреz","пятьz","шестьz","семьz","восемьz","девятьz"}</definedName>
    <definedName name="n_1">{"","одинz","дваz","триz","четыреz","пятьz","шестьz","семьz","восемьz","девятьz"}</definedName>
    <definedName name="n_2" localSheetId="0">{"десятьz","одиннадцатьz","двенадцатьz","тринадцатьz","четырнадцатьz","пятнадцатьz","шестнадцатьz","семнадцатьz","восемнадцатьz","девятнадцатьz"}</definedName>
    <definedName name="n_2">{"десятьz","одиннадцатьz","двенадцатьz","тринадцатьz","четырнадцатьz","пятнадцатьz","шестнадцатьz","семнадцатьz","восемнадцатьz","девятнадцатьz"}</definedName>
    <definedName name="n_3" localSheetId="0">{"";1;"двадцатьz";"тридцатьz";"сорокz";"пятьдесятz";"шестьдесятz";"семьдесятz";"восемьдесятz";"девяностоz"}</definedName>
    <definedName name="n_3">{"";1;"двадцатьz";"тридцатьz";"сорокz";"пятьдесятz";"шестьдесятz";"семьдесятz";"восемьдесятz";"девяностоz"}</definedName>
    <definedName name="n_4" localSheetId="0">{"","стоz","двестиz","тристаz","четырестаz","пятьсотz","шестьсотz","семьсотz","восемьсотz","девятьсотz"}</definedName>
    <definedName name="n_4">{"","стоz","двестиz","тристаz","четырестаz","пятьсотz","шестьсотz","семьсотz","восемьсотz","девятьсотz"}</definedName>
    <definedName name="n_5" localSheetId="0">{"","однаz","двеz","триz","четыреz","пятьz","шестьz","семьz","восемьz","девятьz"}</definedName>
    <definedName name="n_5">{"","однаz","двеz","триz","четыреz","пятьz","шестьz","семьz","восемьz","девятьz"}</definedName>
    <definedName name="n0">"000000000000"&amp;MID(1/2,2,1)&amp;"00"</definedName>
    <definedName name="n0x" localSheetId="0">IF('прайс ОТКРЫТИЕ опт'!n_3=1,'прайс ОТКРЫТИЕ опт'!n_2,'прайс ОТКРЫТИЕ опт'!n_3&amp;'прайс ОТКРЫТИЕ опт'!n_1)</definedName>
    <definedName name="n0x">IF(n_3=1,n_2,n_3&amp;n_1)</definedName>
    <definedName name="n1x" localSheetId="0">IF('прайс ОТКРЫТИЕ опт'!n_3=1,'прайс ОТКРЫТИЕ опт'!n_2,'прайс ОТКРЫТИЕ опт'!n_3&amp;'прайс ОТКРЫТИЕ опт'!n_5)</definedName>
    <definedName name="n1x">IF(n_3=1,n_2,n_3&amp;n_5)</definedName>
    <definedName name="Z_3FF616CF_5967_4266_AF7A_B809C4315D18_.wvu.PrintArea" localSheetId="0" hidden="1">[1]Открытие!$B$10:$I$10</definedName>
    <definedName name="мил" localSheetId="0">{0,"овz";1,"z";2,"аz";5,"овz"}</definedName>
    <definedName name="мил">{0,"овz";1,"z";2,"аz";5,"овz"}</definedName>
    <definedName name="_xlnm.Print_Area" localSheetId="0">'прайс ОТКРЫТИЕ опт'!$A$1:$G$42</definedName>
    <definedName name="Стул1" localSheetId="0">[1]Открытие!$D$13</definedName>
    <definedName name="Стул1">#REF!</definedName>
    <definedName name="Стул1_фото" localSheetId="0">OFFSET([1]Открытие!#REF!,MATCH('прайс ОТКРЫТИЕ опт'!Стул1,'прайс ОТКРЫТИЕ опт'!Стулья_названия,0)-1,0,1,1)</definedName>
    <definedName name="Стул1_фото">OFFSET(#REF!,MATCH(Стул1,Стулья_названия,0)-1,0,1,1)</definedName>
    <definedName name="Стулья_названия" localSheetId="0">OFFSET([1]Открытие!#REF!,1,0,COUNTA([1]Открытие!$K:$K),-1)</definedName>
    <definedName name="Стулья_названия">OFFSET(#REF!,1,0,COUNTA(#REF!),-1)</definedName>
    <definedName name="тыс" localSheetId="0">{0,"тысячz";1,"тысячаz";2,"тысячиz";5,"тысячz"}</definedName>
    <definedName name="тыс">{0,"тысячz";1,"тысячаz";2,"тысячиz";5,"тысячz"}</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 i="2" l="1"/>
  <c r="G29" i="2"/>
  <c r="J32" i="2"/>
  <c r="I32" i="2"/>
  <c r="G32" i="2"/>
  <c r="J31" i="2"/>
  <c r="I31" i="2"/>
  <c r="G31" i="2"/>
  <c r="G30" i="2"/>
  <c r="J29" i="2"/>
  <c r="I29" i="2"/>
  <c r="J28" i="2"/>
  <c r="I28" i="2"/>
  <c r="G28" i="2"/>
  <c r="J27" i="2"/>
  <c r="I27" i="2"/>
  <c r="G27" i="2"/>
  <c r="B27" i="2"/>
  <c r="K26" i="2"/>
  <c r="I26" i="2" s="1"/>
  <c r="J26" i="2"/>
  <c r="G26" i="2"/>
  <c r="K25" i="2"/>
  <c r="I25" i="2" s="1"/>
  <c r="J25" i="2"/>
  <c r="G25" i="2"/>
  <c r="K24" i="2"/>
  <c r="J24" i="2"/>
  <c r="I24" i="2"/>
  <c r="G24" i="2"/>
  <c r="K23" i="2"/>
  <c r="J23" i="2"/>
  <c r="I23" i="2"/>
  <c r="G23" i="2"/>
  <c r="B23" i="2"/>
  <c r="K22" i="2"/>
  <c r="I22" i="2" s="1"/>
  <c r="J22" i="2"/>
  <c r="G22" i="2"/>
  <c r="K21" i="2"/>
  <c r="J21" i="2"/>
  <c r="I21" i="2"/>
  <c r="G21" i="2"/>
  <c r="B21" i="2"/>
  <c r="K20" i="2"/>
  <c r="I20" i="2" s="1"/>
  <c r="J20" i="2"/>
  <c r="G20" i="2"/>
  <c r="K19" i="2"/>
  <c r="I19" i="2" s="1"/>
  <c r="J19" i="2"/>
  <c r="G19" i="2"/>
  <c r="B19" i="2"/>
  <c r="K14" i="2"/>
  <c r="J14" i="2"/>
  <c r="I14" i="2"/>
  <c r="G14" i="2"/>
  <c r="B14" i="2"/>
  <c r="K13" i="2"/>
  <c r="I13" i="2" s="1"/>
  <c r="J13" i="2"/>
  <c r="J33" i="2" s="1"/>
  <c r="G37" i="2" s="1"/>
  <c r="G13" i="2"/>
  <c r="B13" i="2"/>
  <c r="I33" i="2" l="1"/>
  <c r="G35" i="2" s="1"/>
</calcChain>
</file>

<file path=xl/comments1.xml><?xml version="1.0" encoding="utf-8"?>
<comments xmlns="http://schemas.openxmlformats.org/spreadsheetml/2006/main">
  <authors>
    <author>Автор</author>
  </authors>
  <commentList>
    <comment ref="F12" authorId="0" shapeId="0">
      <text>
        <r>
          <rPr>
            <b/>
            <sz val="9"/>
            <color indexed="81"/>
            <rFont val="Tahoma"/>
            <family val="2"/>
            <charset val="204"/>
          </rPr>
          <t xml:space="preserve">Проставьте необходимое кол-во каждому изделию
</t>
        </r>
        <r>
          <rPr>
            <sz val="9"/>
            <color indexed="81"/>
            <rFont val="Tahoma"/>
            <family val="2"/>
            <charset val="204"/>
          </rPr>
          <t xml:space="preserve">
</t>
        </r>
      </text>
    </comment>
  </commentList>
</comments>
</file>

<file path=xl/sharedStrings.xml><?xml version="1.0" encoding="utf-8"?>
<sst xmlns="http://schemas.openxmlformats.org/spreadsheetml/2006/main" count="74" uniqueCount="69">
  <si>
    <t>тел. +7 (926) 697-17-56</t>
  </si>
  <si>
    <t>тел. +7 (495) 482-59-92</t>
  </si>
  <si>
    <t>www.mebel-land.com</t>
  </si>
  <si>
    <t>e-mail: info@mebel-land.com</t>
  </si>
  <si>
    <t>прайс от 02.2025 г.</t>
  </si>
  <si>
    <t>Серия мебели:</t>
  </si>
  <si>
    <t>Открытие</t>
  </si>
  <si>
    <t xml:space="preserve">Цвет мебели: </t>
  </si>
  <si>
    <t>Ясень Шимо светлый/темный*</t>
  </si>
  <si>
    <t>ЛДСП:</t>
  </si>
  <si>
    <t>16 / 32 мм</t>
  </si>
  <si>
    <t>№</t>
  </si>
  <si>
    <t>Рисунок</t>
  </si>
  <si>
    <t>Наименование</t>
  </si>
  <si>
    <t>Размеры, см
ШхГхВ</t>
  </si>
  <si>
    <t>Цена (опт), 
руб.</t>
  </si>
  <si>
    <t>Кол-во</t>
  </si>
  <si>
    <t>Сумма, руб.</t>
  </si>
  <si>
    <t>ОБЩИЙ объем, м куб.</t>
  </si>
  <si>
    <t>ОБЩИЙ вес, кг</t>
  </si>
  <si>
    <t>объем ед. изделия, м куб.</t>
  </si>
  <si>
    <t>вес ед. изделия, кг</t>
  </si>
  <si>
    <r>
      <rPr>
        <b/>
        <sz val="11"/>
        <rFont val="Times New Roman"/>
        <family val="1"/>
        <charset val="204"/>
      </rPr>
      <t>Стеновая панель для кровати</t>
    </r>
    <r>
      <rPr>
        <sz val="11"/>
        <rFont val="Times New Roman"/>
        <family val="1"/>
        <charset val="204"/>
      </rPr>
      <t xml:space="preserve"> 160/180 или 2*80/90
</t>
    </r>
    <r>
      <rPr>
        <sz val="9"/>
        <rFont val="Times New Roman"/>
        <family val="1"/>
        <charset val="204"/>
      </rPr>
      <t>Конструктивно состоит из подложки ЛДСП толщиной 16мм, и из лицевых панелей толщиной 16мм одинакового размера, которые крепятся к подложке скрытым крепежом с зазором 4-5мм между панелями. Таким образом, общая толщина изголовья составляет 32мм. Габариный размер подложки на 20мм меньше габаритного размера лицвой панели. Это предусмотрено для возможности установки светодиодной подсветки по трем сторонам.
Возможно изготовление нестандартного размера.</t>
    </r>
  </si>
  <si>
    <t>320*3.2*200</t>
  </si>
  <si>
    <r>
      <rPr>
        <b/>
        <sz val="11"/>
        <rFont val="Times New Roman"/>
        <family val="1"/>
        <charset val="204"/>
      </rPr>
      <t>Тумба прикроватная открытая</t>
    </r>
    <r>
      <rPr>
        <sz val="11"/>
        <rFont val="Times New Roman"/>
        <family val="1"/>
        <charset val="204"/>
      </rPr>
      <t xml:space="preserve">
Топ и низ - </t>
    </r>
    <r>
      <rPr>
        <sz val="10"/>
        <rFont val="Times New Roman"/>
        <family val="1"/>
        <charset val="204"/>
      </rPr>
      <t>ЛДСП32мм, вертикаль - ЛДСП 16мм, скрытые регулируемые опоры</t>
    </r>
  </si>
  <si>
    <r>
      <rPr>
        <b/>
        <sz val="11"/>
        <rFont val="Times New Roman"/>
        <family val="1"/>
        <charset val="204"/>
      </rPr>
      <t>Кровать без изголовья</t>
    </r>
    <r>
      <rPr>
        <sz val="11"/>
        <rFont val="Times New Roman"/>
        <family val="1"/>
        <charset val="204"/>
      </rPr>
      <t xml:space="preserve"> (сп.место 90х200)</t>
    </r>
  </si>
  <si>
    <t>96х206</t>
  </si>
  <si>
    <t>см. прайс "Кровати"</t>
  </si>
  <si>
    <r>
      <rPr>
        <b/>
        <sz val="11"/>
        <rFont val="Times New Roman"/>
        <family val="1"/>
        <charset val="204"/>
      </rPr>
      <t>Кровать без изголовья</t>
    </r>
    <r>
      <rPr>
        <sz val="11"/>
        <rFont val="Times New Roman"/>
        <family val="1"/>
        <charset val="204"/>
      </rPr>
      <t xml:space="preserve"> (сп.место 160х200)</t>
    </r>
  </si>
  <si>
    <t>166х206</t>
  </si>
  <si>
    <r>
      <rPr>
        <b/>
        <sz val="11"/>
        <rFont val="Times New Roman"/>
        <family val="1"/>
        <charset val="204"/>
      </rPr>
      <t>Кровать-бокс</t>
    </r>
    <r>
      <rPr>
        <sz val="11"/>
        <rFont val="Times New Roman"/>
        <family val="1"/>
        <charset val="204"/>
      </rPr>
      <t xml:space="preserve"> (сп.место 90х200)</t>
    </r>
  </si>
  <si>
    <r>
      <rPr>
        <b/>
        <sz val="11"/>
        <rFont val="Times New Roman"/>
        <family val="1"/>
        <charset val="204"/>
      </rPr>
      <t xml:space="preserve">Кровать-бокс  </t>
    </r>
    <r>
      <rPr>
        <sz val="11"/>
        <rFont val="Times New Roman"/>
        <family val="1"/>
        <charset val="204"/>
      </rPr>
      <t>(сп.место 160х200)</t>
    </r>
  </si>
  <si>
    <r>
      <rPr>
        <b/>
        <sz val="11"/>
        <rFont val="Times New Roman"/>
        <family val="1"/>
        <charset val="204"/>
      </rPr>
      <t>Стеновая панель для ТВ</t>
    </r>
    <r>
      <rPr>
        <sz val="11"/>
        <rFont val="Times New Roman"/>
        <family val="1"/>
        <charset val="204"/>
      </rPr>
      <t xml:space="preserve"> / столика туалетного / ТВ
</t>
    </r>
    <r>
      <rPr>
        <sz val="9"/>
        <rFont val="Times New Roman"/>
        <family val="1"/>
        <charset val="204"/>
      </rPr>
      <t>Конструктивно состоит из подложки ЛДСП толщиной 16мм, и из лицевых панелей толщиной 16мм одинакового размера, которые крепятся к подложке скрытым крепежом с зазором 4-5мм между панелями. Таким образом, общая толщина изголовья составляет 32мм. Габариный размер подложки на 20мм меньше габаритного размера лицвой панели. Это предусмотрено для возможности установки светодиодной подсветки по трем сторонам.
Возможно изготовление нестандартного размера.</t>
    </r>
  </si>
  <si>
    <t>140*3.2*200</t>
  </si>
  <si>
    <r>
      <rPr>
        <b/>
        <sz val="11"/>
        <rFont val="Times New Roman"/>
        <family val="1"/>
        <charset val="204"/>
      </rPr>
      <t xml:space="preserve">Зеркало </t>
    </r>
    <r>
      <rPr>
        <sz val="11"/>
        <rFont val="Times New Roman"/>
        <family val="1"/>
        <charset val="204"/>
      </rPr>
      <t xml:space="preserve">
</t>
    </r>
    <r>
      <rPr>
        <sz val="10"/>
        <rFont val="Times New Roman"/>
        <family val="1"/>
        <charset val="204"/>
      </rPr>
      <t>ЛДСП 16мм, зеркало 4мм с полировкой торца по периметру, 
наклеено на ЛДСП с отступом от края 10мм</t>
    </r>
  </si>
  <si>
    <t>90*70</t>
  </si>
  <si>
    <r>
      <rPr>
        <b/>
        <sz val="11"/>
        <rFont val="Times New Roman"/>
        <family val="1"/>
        <charset val="204"/>
      </rPr>
      <t>Стол туалетный / Консоль ТВ</t>
    </r>
    <r>
      <rPr>
        <sz val="11"/>
        <rFont val="Times New Roman"/>
        <family val="1"/>
        <charset val="204"/>
      </rPr>
      <t xml:space="preserve">
</t>
    </r>
    <r>
      <rPr>
        <sz val="10"/>
        <rFont val="Times New Roman"/>
        <family val="1"/>
        <charset val="204"/>
      </rPr>
      <t>Корпус - ЛДСП 32мм, задняя стенка - ЛДСП 16мм</t>
    </r>
  </si>
  <si>
    <t>110*35*80</t>
  </si>
  <si>
    <r>
      <rPr>
        <b/>
        <sz val="11"/>
        <rFont val="Times New Roman"/>
        <family val="1"/>
        <charset val="204"/>
      </rPr>
      <t>Стол с тумбой под минихолодильник</t>
    </r>
    <r>
      <rPr>
        <sz val="11"/>
        <rFont val="Times New Roman"/>
        <family val="1"/>
        <charset val="204"/>
      </rPr>
      <t xml:space="preserve">
</t>
    </r>
    <r>
      <rPr>
        <sz val="10"/>
        <rFont val="Times New Roman"/>
        <family val="1"/>
        <charset val="204"/>
      </rPr>
      <t>Корпус - ЛДСП 32мм, задняя стенка - ЛДСП 16мм, скрытые регулируемые опоры
Размер тумбы выполняется исходя из размеров минихолодильника.
Тумба может быть справа и слева.</t>
    </r>
  </si>
  <si>
    <t>140*50*80</t>
  </si>
  <si>
    <r>
      <rPr>
        <b/>
        <sz val="11"/>
        <rFont val="Times New Roman"/>
        <family val="1"/>
        <charset val="204"/>
      </rPr>
      <t>Столик чайный</t>
    </r>
    <r>
      <rPr>
        <sz val="11"/>
        <rFont val="Times New Roman"/>
        <family val="1"/>
        <charset val="204"/>
      </rPr>
      <t xml:space="preserve">
Столешница ЛДСП 32мм, подстолье металлическое</t>
    </r>
  </si>
  <si>
    <t>Д-60 / 75</t>
  </si>
  <si>
    <r>
      <rPr>
        <b/>
        <sz val="11"/>
        <rFont val="Times New Roman"/>
        <family val="1"/>
        <charset val="204"/>
      </rPr>
      <t>Панель с полкой, зеркалом, 2 крючками</t>
    </r>
    <r>
      <rPr>
        <sz val="11"/>
        <rFont val="Times New Roman"/>
        <family val="1"/>
        <charset val="204"/>
      </rPr>
      <t xml:space="preserve">
</t>
    </r>
    <r>
      <rPr>
        <sz val="10"/>
        <rFont val="Times New Roman"/>
        <family val="1"/>
        <charset val="204"/>
      </rPr>
      <t>ЛДСП 16мм, зеркало 4мм с полировкой торца по периметру</t>
    </r>
  </si>
  <si>
    <t>90*140</t>
  </si>
  <si>
    <r>
      <rPr>
        <b/>
        <sz val="11"/>
        <rFont val="Times New Roman"/>
        <family val="1"/>
        <charset val="204"/>
      </rPr>
      <t>Багажница</t>
    </r>
    <r>
      <rPr>
        <sz val="11"/>
        <rFont val="Times New Roman"/>
        <family val="1"/>
        <charset val="204"/>
      </rPr>
      <t xml:space="preserve">
</t>
    </r>
    <r>
      <rPr>
        <sz val="10"/>
        <rFont val="Times New Roman"/>
        <family val="1"/>
        <charset val="204"/>
      </rPr>
      <t xml:space="preserve">Боковины и топ - ЛДСП 32мм, полка и задняя стенка - ЛДСП 16мм.
На топе багажницы утановлен защитный  врезной металлический Т-образный профиль. </t>
    </r>
  </si>
  <si>
    <t>90*50*60</t>
  </si>
  <si>
    <r>
      <t xml:space="preserve">Зеркало в полный рост
</t>
    </r>
    <r>
      <rPr>
        <sz val="10"/>
        <rFont val="Times New Roman"/>
        <family val="1"/>
        <charset val="204"/>
      </rPr>
      <t>ЛДСП 16мм, зеркало 4мм с полировкой торца по периметру, 
наклеено на ЛДСП с отступом от края 10мм</t>
    </r>
  </si>
  <si>
    <t>60*140</t>
  </si>
  <si>
    <r>
      <rPr>
        <b/>
        <sz val="11"/>
        <rFont val="Times New Roman"/>
        <family val="1"/>
        <charset val="204"/>
      </rPr>
      <t>Прихожая многофункциональная</t>
    </r>
    <r>
      <rPr>
        <sz val="11"/>
        <rFont val="Times New Roman"/>
        <family val="1"/>
        <charset val="204"/>
      </rPr>
      <t xml:space="preserve"> с нишей под сейф и холодильник
</t>
    </r>
    <r>
      <rPr>
        <sz val="9"/>
        <rFont val="Times New Roman"/>
        <family val="1"/>
        <charset val="204"/>
      </rPr>
      <t xml:space="preserve">ЛДСП 32мм, задняя стенка ЛДСП 16мм, скрытые регулируемые опоры
- Багажница (на топе врезной металлический профиль)
- Панель с крючками
- Отделение со штангой для одежды
- Отделение для холодильника и сейфа
- Зеркало
</t>
    </r>
  </si>
  <si>
    <t>165*50*200</t>
  </si>
  <si>
    <r>
      <t xml:space="preserve">Шкаф открытый  (гардероб + полки)
</t>
    </r>
    <r>
      <rPr>
        <sz val="9"/>
        <rFont val="Times New Roman"/>
        <family val="1"/>
        <charset val="204"/>
      </rPr>
      <t>ЛДСП 32мм, задняя стенка ЛДСП 16мм, скрытые регулируемые опоры
- Отделение со штангой для одежды (справа или слева)
- Отделение с полками (с возможностью установки мини-холодильника и сейфа)
Возможно изготовление нестандартного размера.</t>
    </r>
  </si>
  <si>
    <t>150*50*200</t>
  </si>
  <si>
    <r>
      <t xml:space="preserve">Шкаф открытый  (багажница+гардероб + полки)
</t>
    </r>
    <r>
      <rPr>
        <sz val="9"/>
        <rFont val="Times New Roman"/>
        <family val="1"/>
        <charset val="204"/>
      </rPr>
      <t>ЛДСП 32мм, задняя стенка ЛДСП 16мм, скрытые регулируемые опоры
- Багажница (справа или слева, на топе врезной металлический профиль)
- Панель с крючками
- Отделение со штангой для одежды (справа / слева / по центру)
- Отделение с полками (с возможностью установки мини-холодильника и сейфа)
Возможно изготовление нестандартного размера.</t>
    </r>
  </si>
  <si>
    <t>200*50*200</t>
  </si>
  <si>
    <r>
      <t>Поддон гигиенический</t>
    </r>
    <r>
      <rPr>
        <sz val="11"/>
        <rFont val="Times New Roman"/>
        <family val="1"/>
        <charset val="204"/>
      </rPr>
      <t xml:space="preserve"> под холодильник, алюминий</t>
    </r>
  </si>
  <si>
    <t>468*560</t>
  </si>
  <si>
    <r>
      <rPr>
        <b/>
        <sz val="11"/>
        <rFont val="Times New Roman"/>
        <family val="1"/>
        <charset val="204"/>
      </rPr>
      <t xml:space="preserve">Подсветка для стеновой панели 320 </t>
    </r>
    <r>
      <rPr>
        <sz val="11"/>
        <rFont val="Times New Roman"/>
        <family val="1"/>
        <charset val="204"/>
      </rPr>
      <t>с трансформатором (блок питания, светодиодная лента, профиль накладной алюминиевый для светодиодной ленты в комплекте с прозрачным экраном)</t>
    </r>
  </si>
  <si>
    <r>
      <rPr>
        <b/>
        <sz val="11"/>
        <rFont val="Times New Roman"/>
        <family val="1"/>
        <charset val="204"/>
      </rPr>
      <t>Подсветка для стеновой панели 140</t>
    </r>
    <r>
      <rPr>
        <sz val="11"/>
        <rFont val="Times New Roman"/>
        <family val="1"/>
        <charset val="204"/>
      </rPr>
      <t xml:space="preserve"> с трансформатором (блок питания, светодиодная лента, профиль накладной алюминиевый для светодиодной ленты в комплекте с прозрачным экраном)</t>
    </r>
  </si>
  <si>
    <t>*остальные *цвета по согласованию</t>
  </si>
  <si>
    <t xml:space="preserve">ИТОГО: </t>
  </si>
  <si>
    <t>Объем ориентировочный (м3):</t>
  </si>
  <si>
    <t>м куб</t>
  </si>
  <si>
    <t>кг</t>
  </si>
  <si>
    <t>Вес ориентировочный
(кг):</t>
  </si>
  <si>
    <t>Цены актуальны до 31 августа 2025 г. В дальнейшем возможен пересчет стоимости, в связи с возможным изменением цен на материалы и комплектующие.
Цены указаны с учетом самовывоза со склада Продавца в г.Лобня (Московская обл.).</t>
  </si>
  <si>
    <t xml:space="preserve">Продавец может организовать доставку Товара за счет средств Покупателя. Стоимость доставки зависит от адреса, объема и веса заказа. 
</t>
  </si>
  <si>
    <t>Продавец может организовать сборку мебели за счет средств Покупателя. Стоимость сборки мебели составляет 10% от стоимости мебели без учета скидки. Дополнительно оплачивается проезд к месту сборки, и проживание сборщиков мебели, если адрес находится вне зоны Московской области.
Дата сборки мебели согласовывается на дату готовности Товара к отгрузке.</t>
  </si>
  <si>
    <t>Срок изготовления Товара составляет 30-35 рабочих дней с момента поступления авансового платежа на расчетный счет Продавца и после подписания спецификации мебели с указанием описания, цвета, количества и размеров мебели.
(Срок изготовления Товара  указан с учётом срока производства материала).
Предоплата 70%, доплата 30% после уведомления о готовности Товара к отгрузке. Отгрузка строго после 100% оплаты.</t>
  </si>
  <si>
    <t>*другие цвета и индивидуальные параметры по согласованию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</si>
</sst>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 "/>
    <numFmt numFmtId="166" formatCode="#,##0.00_ ;\-#,##0.00\ "/>
    <numFmt numFmtId="167" formatCode="#,##0.000"/>
    <numFmt numFmtId="168" formatCode="#,##0.00&quot;р.&quot;"/>
    <numFmt numFmtId="169" formatCode="#,##0.0"/>
  </numFmts>
  <fonts count="67" x14ac:knownFonts="1">
    <font>
      <sz val="11"/>
      <color theme="1"/>
      <name val="Calibri"/>
      <family val="2"/>
      <scheme val="minor"/>
    </font>
    <font>
      <sz val="8"/>
      <name val="Tahoma"/>
      <family val="2"/>
      <charset val="204"/>
    </font>
    <font>
      <sz val="7.5"/>
      <name val="Times New Roman"/>
      <family val="1"/>
    </font>
    <font>
      <b/>
      <sz val="9"/>
      <color theme="4" tint="-0.249977111117893"/>
      <name val="Times New Roman"/>
      <family val="1"/>
      <charset val="204"/>
    </font>
    <font>
      <b/>
      <sz val="7.5"/>
      <name val="Arial"/>
      <family val="2"/>
    </font>
    <font>
      <i/>
      <sz val="10"/>
      <name val="Arial"/>
      <family val="2"/>
      <charset val="204"/>
    </font>
    <font>
      <b/>
      <i/>
      <sz val="9"/>
      <color theme="3" tint="0.39997558519241921"/>
      <name val="Times New Roman"/>
      <family val="1"/>
      <charset val="204"/>
    </font>
    <font>
      <u/>
      <sz val="9.75"/>
      <color indexed="12"/>
      <name val="Times New Roman"/>
      <family val="1"/>
      <charset val="204"/>
    </font>
    <font>
      <b/>
      <i/>
      <u/>
      <sz val="11"/>
      <color indexed="12"/>
      <name val="Arial"/>
      <family val="2"/>
      <charset val="204"/>
    </font>
    <font>
      <sz val="11"/>
      <name val="Arial"/>
      <family val="2"/>
    </font>
    <font>
      <sz val="11"/>
      <name val="Times New Roman"/>
      <family val="1"/>
    </font>
    <font>
      <sz val="10"/>
      <name val="Times New Roman"/>
      <family val="1"/>
    </font>
    <font>
      <b/>
      <sz val="11"/>
      <color theme="9" tint="-0.249977111117893"/>
      <name val="Calibri Light"/>
      <family val="1"/>
      <charset val="204"/>
      <scheme val="major"/>
    </font>
    <font>
      <b/>
      <i/>
      <sz val="7.5"/>
      <name val="Arial"/>
      <family val="2"/>
    </font>
    <font>
      <b/>
      <i/>
      <sz val="7.5"/>
      <name val="Times New Roman"/>
      <family val="1"/>
      <charset val="204"/>
    </font>
    <font>
      <sz val="11"/>
      <name val="Times New Roman"/>
      <family val="1"/>
      <charset val="204"/>
    </font>
    <font>
      <sz val="7.5"/>
      <name val="Arial"/>
      <family val="2"/>
    </font>
    <font>
      <sz val="7.5"/>
      <color indexed="8"/>
      <name val="Times New Roman"/>
      <family val="1"/>
      <charset val="204"/>
    </font>
    <font>
      <b/>
      <sz val="7.5"/>
      <color indexed="8"/>
      <name val="Arial"/>
      <family val="2"/>
    </font>
    <font>
      <i/>
      <sz val="16"/>
      <name val="Times New Roman"/>
      <family val="1"/>
      <charset val="204"/>
    </font>
    <font>
      <b/>
      <sz val="10"/>
      <color theme="3" tint="0.39997558519241921"/>
      <name val="Times New Roman"/>
      <family val="1"/>
      <charset val="204"/>
    </font>
    <font>
      <sz val="7.5"/>
      <color indexed="8"/>
      <name val="Arial"/>
      <family val="2"/>
    </font>
    <font>
      <sz val="11"/>
      <name val="Calibri Light"/>
      <family val="1"/>
      <charset val="204"/>
      <scheme val="major"/>
    </font>
    <font>
      <b/>
      <i/>
      <sz val="9"/>
      <name val="Times New Roman"/>
      <family val="1"/>
      <charset val="204"/>
    </font>
    <font>
      <sz val="11"/>
      <color theme="8" tint="-0.249977111117893"/>
      <name val="Times New Roman"/>
      <family val="1"/>
    </font>
    <font>
      <b/>
      <i/>
      <sz val="10"/>
      <color rgb="FFC00000"/>
      <name val="ISOCTEUR"/>
      <family val="3"/>
      <charset val="204"/>
    </font>
    <font>
      <u/>
      <sz val="11"/>
      <color theme="3" tint="0.39997558519241921"/>
      <name val="Times New Roman"/>
      <family val="1"/>
    </font>
    <font>
      <b/>
      <sz val="10"/>
      <name val="Times New Roman"/>
      <family val="1"/>
      <charset val="204"/>
    </font>
    <font>
      <b/>
      <sz val="16"/>
      <name val="Calibri"/>
      <family val="2"/>
      <charset val="204"/>
      <scheme val="minor"/>
    </font>
    <font>
      <b/>
      <i/>
      <sz val="10"/>
      <color theme="1" tint="0.34998626667073579"/>
      <name val="Calibri Light"/>
      <family val="1"/>
      <charset val="204"/>
      <scheme val="major"/>
    </font>
    <font>
      <i/>
      <sz val="11"/>
      <name val="Times New Roman"/>
      <family val="1"/>
      <charset val="204"/>
    </font>
    <font>
      <b/>
      <i/>
      <sz val="11"/>
      <color theme="0"/>
      <name val="Magneto"/>
      <family val="5"/>
    </font>
    <font>
      <sz val="12"/>
      <color theme="0"/>
      <name val="Arial"/>
      <family val="2"/>
      <charset val="204"/>
    </font>
    <font>
      <b/>
      <i/>
      <sz val="12"/>
      <color theme="3" tint="0.39997558519241921"/>
      <name val="Magneto"/>
      <family val="5"/>
    </font>
    <font>
      <b/>
      <i/>
      <sz val="10"/>
      <color rgb="FF993300"/>
      <name val="ISOCTEUR"/>
      <family val="3"/>
      <charset val="204"/>
    </font>
    <font>
      <b/>
      <sz val="9"/>
      <color theme="1"/>
      <name val="Times New Roman"/>
      <family val="1"/>
      <charset val="204"/>
    </font>
    <font>
      <b/>
      <i/>
      <sz val="10"/>
      <name val="Times New Roman"/>
      <family val="1"/>
      <charset val="204"/>
    </font>
    <font>
      <sz val="10"/>
      <name val="Calibri"/>
      <family val="2"/>
      <charset val="204"/>
      <scheme val="minor"/>
    </font>
    <font>
      <sz val="10"/>
      <name val="Arial"/>
      <family val="2"/>
      <charset val="204"/>
    </font>
    <font>
      <sz val="10"/>
      <color theme="0"/>
      <name val="Arial"/>
      <family val="2"/>
      <charset val="204"/>
    </font>
    <font>
      <b/>
      <sz val="11"/>
      <name val="Times New Roman"/>
      <family val="1"/>
      <charset val="204"/>
    </font>
    <font>
      <sz val="9"/>
      <name val="Times New Roman"/>
      <family val="1"/>
      <charset val="204"/>
    </font>
    <font>
      <b/>
      <sz val="12"/>
      <name val="Times New Roman"/>
      <family val="1"/>
      <charset val="204"/>
    </font>
    <font>
      <b/>
      <i/>
      <sz val="11"/>
      <color theme="1" tint="0.34998626667073579"/>
      <name val="Times New Roman"/>
      <family val="1"/>
      <charset val="204"/>
    </font>
    <font>
      <b/>
      <sz val="7.5"/>
      <name val="Calibri"/>
      <family val="2"/>
      <charset val="204"/>
      <scheme val="minor"/>
    </font>
    <font>
      <sz val="10"/>
      <name val="Times New Roman"/>
      <family val="1"/>
      <charset val="204"/>
    </font>
    <font>
      <b/>
      <i/>
      <sz val="11"/>
      <color rgb="FF333333"/>
      <name val="Times New Roman"/>
      <family val="1"/>
      <charset val="204"/>
    </font>
    <font>
      <sz val="10"/>
      <color theme="1" tint="0.34998626667073579"/>
      <name val="Arial"/>
      <family val="2"/>
      <charset val="204"/>
    </font>
    <font>
      <b/>
      <sz val="12"/>
      <name val="Arial"/>
      <family val="2"/>
      <charset val="204"/>
    </font>
    <font>
      <sz val="11"/>
      <color theme="1" tint="0.34998626667073579"/>
      <name val="Times New Roman"/>
      <family val="1"/>
      <charset val="204"/>
    </font>
    <font>
      <b/>
      <sz val="14"/>
      <name val="Times New Roman"/>
      <family val="1"/>
      <charset val="204"/>
    </font>
    <font>
      <b/>
      <sz val="10"/>
      <color theme="0" tint="-4.9989318521683403E-2"/>
      <name val="Times New Roman"/>
      <family val="1"/>
      <charset val="204"/>
    </font>
    <font>
      <b/>
      <sz val="12"/>
      <name val="Calibri"/>
      <family val="2"/>
      <charset val="204"/>
      <scheme val="minor"/>
    </font>
    <font>
      <sz val="7.5"/>
      <color rgb="FF969696"/>
      <name val="Times New Roman"/>
      <family val="1"/>
    </font>
    <font>
      <sz val="8"/>
      <name val="Arial"/>
      <family val="2"/>
      <charset val="204"/>
    </font>
    <font>
      <sz val="10"/>
      <color indexed="8"/>
      <name val="Calibri"/>
      <family val="2"/>
      <charset val="204"/>
      <scheme val="minor"/>
    </font>
    <font>
      <b/>
      <sz val="10"/>
      <name val="Arial"/>
      <family val="2"/>
      <charset val="204"/>
    </font>
    <font>
      <sz val="12"/>
      <color indexed="8"/>
      <name val="Arial"/>
      <family val="2"/>
    </font>
    <font>
      <sz val="12"/>
      <color rgb="FF969696"/>
      <name val="Times New Roman"/>
      <family val="1"/>
    </font>
    <font>
      <sz val="7.5"/>
      <name val="Times New Roman"/>
      <family val="1"/>
      <charset val="204"/>
    </font>
    <font>
      <i/>
      <u/>
      <sz val="12"/>
      <color theme="9" tint="-0.499984740745262"/>
      <name val="Times New Roman"/>
      <family val="1"/>
      <charset val="204"/>
    </font>
    <font>
      <sz val="12"/>
      <name val="Times New Roman"/>
      <family val="1"/>
    </font>
    <font>
      <sz val="7.5"/>
      <color theme="0" tint="-0.249977111117893"/>
      <name val="Times New Roman"/>
      <family val="1"/>
    </font>
    <font>
      <sz val="12"/>
      <name val="Times New Roman"/>
      <family val="1"/>
      <charset val="204"/>
    </font>
    <font>
      <sz val="9"/>
      <name val="Times New Roman"/>
      <family val="1"/>
    </font>
    <font>
      <b/>
      <sz val="9"/>
      <color indexed="81"/>
      <name val="Tahoma"/>
      <family val="2"/>
      <charset val="204"/>
    </font>
    <font>
      <sz val="9"/>
      <color indexed="81"/>
      <name val="Tahoma"/>
      <family val="2"/>
      <charset val="204"/>
    </font>
  </fonts>
  <fills count="5">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4" tint="0.79998168889431442"/>
        <bgColor indexed="64"/>
      </patternFill>
    </fill>
  </fills>
  <borders count="21">
    <border>
      <left/>
      <right/>
      <top/>
      <bottom/>
      <diagonal/>
    </border>
    <border>
      <left/>
      <right/>
      <top/>
      <bottom style="dott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s>
  <cellStyleXfs count="7">
    <xf numFmtId="0" fontId="0" fillId="0" borderId="0"/>
    <xf numFmtId="0" fontId="2" fillId="0" borderId="0">
      <alignment vertical="top"/>
    </xf>
    <xf numFmtId="165" fontId="4" fillId="0" borderId="0" applyFill="0" applyBorder="0">
      <alignment horizontal="right" vertical="center"/>
    </xf>
    <xf numFmtId="0" fontId="7" fillId="0" borderId="0" applyNumberFormat="0" applyFont="0" applyFill="0" applyBorder="0" applyAlignment="0" applyProtection="0">
      <alignment vertical="top"/>
      <protection locked="0"/>
    </xf>
    <xf numFmtId="0" fontId="13" fillId="2" borderId="0" applyBorder="0">
      <alignment horizontal="center" vertical="center"/>
    </xf>
    <xf numFmtId="0" fontId="16" fillId="0" borderId="1" applyFill="0" applyBorder="0">
      <alignment horizontal="center" vertical="center"/>
    </xf>
    <xf numFmtId="0" fontId="4" fillId="0" borderId="2" applyFill="0" applyBorder="0">
      <alignment horizontal="center" vertical="center" wrapText="1"/>
    </xf>
  </cellStyleXfs>
  <cellXfs count="142">
    <xf numFmtId="0" fontId="0" fillId="0" borderId="0" xfId="0"/>
    <xf numFmtId="0" fontId="2" fillId="0" borderId="0" xfId="1" applyBorder="1">
      <alignment vertical="top"/>
    </xf>
    <xf numFmtId="0" fontId="2" fillId="0" borderId="0" xfId="1">
      <alignment vertical="top"/>
    </xf>
    <xf numFmtId="0" fontId="3" fillId="0" borderId="0" xfId="1" applyFont="1" applyFill="1" applyAlignment="1">
      <alignment horizontal="right" vertical="center"/>
    </xf>
    <xf numFmtId="164" fontId="2" fillId="0" borderId="0" xfId="1" applyNumberFormat="1" applyFill="1" applyBorder="1" applyAlignment="1">
      <alignment vertical="top"/>
    </xf>
    <xf numFmtId="0" fontId="2" fillId="0" borderId="0" xfId="1" applyFill="1" applyBorder="1" applyAlignment="1">
      <alignment vertical="top"/>
    </xf>
    <xf numFmtId="0" fontId="2" fillId="0" borderId="0" xfId="1" applyFill="1" applyAlignment="1">
      <alignment vertical="top"/>
    </xf>
    <xf numFmtId="1" fontId="5" fillId="0" borderId="0" xfId="2" applyNumberFormat="1" applyFont="1" applyAlignment="1">
      <alignment horizontal="left" vertical="center"/>
    </xf>
    <xf numFmtId="0" fontId="6" fillId="0" borderId="0" xfId="1" applyFont="1" applyAlignment="1">
      <alignment horizontal="right" vertical="center"/>
    </xf>
    <xf numFmtId="0" fontId="3" fillId="0" borderId="0" xfId="3" applyFont="1" applyFill="1" applyAlignment="1" applyProtection="1">
      <alignment horizontal="right" vertical="center"/>
    </xf>
    <xf numFmtId="0" fontId="8" fillId="0" borderId="0" xfId="3" applyFont="1" applyBorder="1" applyAlignment="1" applyProtection="1">
      <alignment vertical="top"/>
    </xf>
    <xf numFmtId="0" fontId="9" fillId="0" borderId="0" xfId="1" applyFont="1" applyBorder="1">
      <alignment vertical="top"/>
    </xf>
    <xf numFmtId="0" fontId="9" fillId="0" borderId="0" xfId="1" applyFont="1" applyBorder="1" applyAlignment="1">
      <alignment horizontal="left" vertical="top"/>
    </xf>
    <xf numFmtId="0" fontId="6" fillId="0" borderId="0" xfId="3" applyFont="1" applyAlignment="1" applyProtection="1">
      <alignment horizontal="right" vertical="center"/>
    </xf>
    <xf numFmtId="0" fontId="10" fillId="0" borderId="0" xfId="1" applyFont="1" applyFill="1" applyBorder="1" applyAlignment="1">
      <alignment horizontal="left" vertical="top"/>
    </xf>
    <xf numFmtId="0" fontId="9" fillId="0" borderId="0" xfId="1" applyFont="1" applyFill="1" applyBorder="1" applyAlignment="1">
      <alignment vertical="top"/>
    </xf>
    <xf numFmtId="0" fontId="10" fillId="0" borderId="0" xfId="1" applyFont="1" applyBorder="1" applyAlignment="1">
      <alignment horizontal="left" vertical="top"/>
    </xf>
    <xf numFmtId="0" fontId="11" fillId="0" borderId="0" xfId="1" applyFont="1" applyBorder="1" applyAlignment="1">
      <alignment horizontal="center" vertical="top"/>
    </xf>
    <xf numFmtId="0" fontId="10" fillId="0" borderId="0" xfId="1" applyFont="1" applyBorder="1" applyAlignment="1">
      <alignment horizontal="center" vertical="top"/>
    </xf>
    <xf numFmtId="0" fontId="10" fillId="0" borderId="0" xfId="1" applyFont="1" applyBorder="1">
      <alignment vertical="top"/>
    </xf>
    <xf numFmtId="0" fontId="12" fillId="0" borderId="0" xfId="1" applyFont="1" applyFill="1" applyAlignment="1">
      <alignment horizontal="right" vertical="center"/>
    </xf>
    <xf numFmtId="0" fontId="14" fillId="0" borderId="0" xfId="4" applyFont="1" applyFill="1" applyBorder="1" applyAlignment="1">
      <alignment horizontal="left" vertical="center"/>
    </xf>
    <xf numFmtId="0" fontId="15" fillId="0" borderId="0" xfId="1" applyFont="1" applyFill="1" applyBorder="1" applyAlignment="1">
      <alignment vertical="top"/>
    </xf>
    <xf numFmtId="0" fontId="10" fillId="0" borderId="0" xfId="1" applyFont="1" applyFill="1" applyBorder="1" applyAlignment="1">
      <alignment vertical="top"/>
    </xf>
    <xf numFmtId="3" fontId="17" fillId="0" borderId="0" xfId="5" applyNumberFormat="1" applyFont="1" applyFill="1" applyBorder="1" applyAlignment="1">
      <alignment horizontal="center" vertical="center" wrapText="1"/>
    </xf>
    <xf numFmtId="0" fontId="17" fillId="0" borderId="0" xfId="5" applyFont="1" applyFill="1" applyBorder="1" applyAlignment="1">
      <alignment horizontal="center" vertical="center" wrapText="1"/>
    </xf>
    <xf numFmtId="0" fontId="18" fillId="0" borderId="0" xfId="6" applyFont="1" applyFill="1" applyBorder="1">
      <alignment horizontal="center" vertical="center" wrapText="1"/>
    </xf>
    <xf numFmtId="0" fontId="13" fillId="0" borderId="0" xfId="4" applyFont="1" applyFill="1" applyBorder="1" applyAlignment="1">
      <alignment horizontal="left" vertical="center"/>
    </xf>
    <xf numFmtId="0" fontId="19" fillId="0" borderId="0" xfId="1" applyFont="1" applyAlignment="1">
      <alignment horizontal="right" vertical="center"/>
    </xf>
    <xf numFmtId="0" fontId="20" fillId="0" borderId="0" xfId="3" applyFont="1" applyFill="1" applyAlignment="1" applyProtection="1">
      <alignment horizontal="right" vertical="center"/>
    </xf>
    <xf numFmtId="0" fontId="21" fillId="0" borderId="0" xfId="5" applyFont="1" applyFill="1" applyBorder="1" applyAlignment="1">
      <alignment horizontal="center" vertical="center" wrapText="1"/>
    </xf>
    <xf numFmtId="0" fontId="22" fillId="3" borderId="0" xfId="1" applyFont="1" applyFill="1" applyAlignment="1">
      <alignment horizontal="center" vertical="center"/>
    </xf>
    <xf numFmtId="0" fontId="23" fillId="0" borderId="0" xfId="1" applyFont="1" applyAlignment="1">
      <alignment horizontal="center" vertical="center" wrapText="1"/>
    </xf>
    <xf numFmtId="0" fontId="24" fillId="0" borderId="0" xfId="1" applyFont="1" applyBorder="1" applyAlignment="1">
      <alignment horizontal="right" vertical="top"/>
    </xf>
    <xf numFmtId="0" fontId="20" fillId="0" borderId="0" xfId="1" applyFont="1" applyFill="1" applyAlignment="1">
      <alignment horizontal="right" vertical="center"/>
    </xf>
    <xf numFmtId="3" fontId="25" fillId="0" borderId="0" xfId="3" applyNumberFormat="1" applyFont="1" applyBorder="1" applyAlignment="1" applyProtection="1">
      <alignment horizontal="center" vertical="top"/>
    </xf>
    <xf numFmtId="0" fontId="25" fillId="0" borderId="0" xfId="3" applyFont="1" applyBorder="1" applyAlignment="1" applyProtection="1">
      <alignment horizontal="center" vertical="top"/>
    </xf>
    <xf numFmtId="0" fontId="26" fillId="0" borderId="0" xfId="3" applyFont="1" applyBorder="1" applyProtection="1">
      <alignment vertical="top"/>
    </xf>
    <xf numFmtId="0" fontId="27" fillId="0" borderId="0" xfId="3" applyFont="1" applyBorder="1" applyAlignment="1" applyProtection="1">
      <alignment horizontal="right" vertical="top"/>
    </xf>
    <xf numFmtId="0" fontId="28" fillId="0" borderId="3" xfId="1" applyFont="1" applyFill="1" applyBorder="1" applyAlignment="1">
      <alignment horizontal="center" vertical="center"/>
    </xf>
    <xf numFmtId="0" fontId="29" fillId="0" borderId="0" xfId="3" applyFont="1" applyBorder="1" applyAlignment="1" applyProtection="1">
      <alignment horizontal="center" vertical="top"/>
    </xf>
    <xf numFmtId="0" fontId="2" fillId="0" borderId="0" xfId="1" applyAlignment="1">
      <alignment horizontal="center" vertical="top"/>
    </xf>
    <xf numFmtId="0" fontId="27" fillId="0" borderId="0" xfId="3" applyFont="1" applyBorder="1" applyAlignment="1" applyProtection="1">
      <alignment horizontal="right" vertical="center"/>
    </xf>
    <xf numFmtId="0" fontId="30" fillId="0" borderId="0" xfId="1" applyFont="1">
      <alignment vertical="top"/>
    </xf>
    <xf numFmtId="0" fontId="31" fillId="3" borderId="0" xfId="1" applyFont="1" applyFill="1" applyBorder="1" applyAlignment="1">
      <alignment horizontal="center"/>
    </xf>
    <xf numFmtId="0" fontId="32" fillId="3" borderId="0" xfId="1" applyFont="1" applyFill="1" applyAlignment="1">
      <alignment horizontal="center"/>
    </xf>
    <xf numFmtId="0" fontId="33" fillId="3" borderId="0" xfId="1" applyFont="1" applyFill="1" applyBorder="1" applyAlignment="1">
      <alignment horizontal="center"/>
    </xf>
    <xf numFmtId="0" fontId="34" fillId="0" borderId="0" xfId="3" applyFont="1" applyFill="1" applyBorder="1" applyAlignment="1" applyProtection="1">
      <alignment horizontal="center" vertical="top"/>
    </xf>
    <xf numFmtId="0" fontId="27" fillId="3" borderId="4" xfId="1" applyFont="1" applyFill="1" applyBorder="1" applyAlignment="1">
      <alignment horizontal="center" vertical="center" wrapText="1"/>
    </xf>
    <xf numFmtId="0" fontId="27" fillId="3" borderId="5" xfId="1" applyFont="1" applyFill="1" applyBorder="1" applyAlignment="1">
      <alignment horizontal="center" vertical="center" wrapText="1"/>
    </xf>
    <xf numFmtId="3" fontId="35" fillId="3" borderId="6" xfId="1" applyNumberFormat="1" applyFont="1" applyFill="1" applyBorder="1" applyAlignment="1">
      <alignment horizontal="center" vertical="center" wrapText="1"/>
    </xf>
    <xf numFmtId="0" fontId="27" fillId="4" borderId="7" xfId="1" applyFont="1" applyFill="1" applyBorder="1" applyAlignment="1">
      <alignment horizontal="center" vertical="center" wrapText="1"/>
    </xf>
    <xf numFmtId="0" fontId="27" fillId="3" borderId="6" xfId="1" applyFont="1" applyFill="1" applyBorder="1" applyAlignment="1">
      <alignment horizontal="center" vertical="center" wrapText="1"/>
    </xf>
    <xf numFmtId="0" fontId="36" fillId="3" borderId="0" xfId="1" applyFont="1" applyFill="1" applyBorder="1" applyAlignment="1">
      <alignment horizontal="center" vertical="center" wrapText="1"/>
    </xf>
    <xf numFmtId="0" fontId="37" fillId="0" borderId="3" xfId="1" applyFont="1" applyFill="1" applyBorder="1" applyAlignment="1">
      <alignment horizontal="center" vertical="center" wrapText="1"/>
    </xf>
    <xf numFmtId="0" fontId="38" fillId="0" borderId="8" xfId="1" applyFont="1" applyBorder="1" applyAlignment="1">
      <alignment horizontal="center" vertical="center"/>
    </xf>
    <xf numFmtId="2" fontId="39" fillId="0" borderId="9" xfId="1" applyNumberFormat="1" applyFont="1" applyFill="1" applyBorder="1" applyAlignment="1">
      <alignment horizontal="center" vertical="center"/>
    </xf>
    <xf numFmtId="0" fontId="15" fillId="0" borderId="10" xfId="1" applyFont="1" applyBorder="1" applyAlignment="1">
      <alignment vertical="top" wrapText="1"/>
    </xf>
    <xf numFmtId="3" fontId="15" fillId="0" borderId="10" xfId="1" applyNumberFormat="1" applyFont="1" applyFill="1" applyBorder="1" applyAlignment="1">
      <alignment horizontal="center" vertical="center"/>
    </xf>
    <xf numFmtId="4" fontId="40" fillId="0" borderId="11" xfId="1" applyNumberFormat="1" applyFont="1" applyFill="1" applyBorder="1" applyAlignment="1">
      <alignment horizontal="center" vertical="center"/>
    </xf>
    <xf numFmtId="3" fontId="42" fillId="4" borderId="10" xfId="1" applyNumberFormat="1" applyFont="1" applyFill="1" applyBorder="1" applyAlignment="1">
      <alignment horizontal="center" vertical="center"/>
    </xf>
    <xf numFmtId="4" fontId="42" fillId="0" borderId="12" xfId="1" applyNumberFormat="1" applyFont="1" applyFill="1" applyBorder="1" applyAlignment="1">
      <alignment horizontal="center" vertical="center"/>
    </xf>
    <xf numFmtId="166" fontId="43" fillId="3" borderId="0" xfId="1" applyNumberFormat="1" applyFont="1" applyFill="1" applyBorder="1" applyAlignment="1">
      <alignment horizontal="center" vertical="center"/>
    </xf>
    <xf numFmtId="167" fontId="44" fillId="0" borderId="3" xfId="4" applyNumberFormat="1" applyFont="1" applyFill="1" applyBorder="1" applyAlignment="1">
      <alignment horizontal="center" vertical="center" wrapText="1"/>
    </xf>
    <xf numFmtId="1" fontId="44" fillId="0" borderId="3" xfId="4" applyNumberFormat="1" applyFont="1" applyFill="1" applyBorder="1" applyAlignment="1">
      <alignment horizontal="center" vertical="center" wrapText="1"/>
    </xf>
    <xf numFmtId="0" fontId="44" fillId="0" borderId="3" xfId="4" applyFont="1" applyFill="1" applyBorder="1" applyAlignment="1">
      <alignment horizontal="center" vertical="center" wrapText="1"/>
    </xf>
    <xf numFmtId="0" fontId="38" fillId="0" borderId="13" xfId="1" applyFont="1" applyBorder="1" applyAlignment="1">
      <alignment horizontal="center" vertical="center"/>
    </xf>
    <xf numFmtId="2" fontId="39" fillId="0" borderId="14" xfId="1" applyNumberFormat="1" applyFont="1" applyFill="1" applyBorder="1" applyAlignment="1">
      <alignment horizontal="center" vertical="center"/>
    </xf>
    <xf numFmtId="0" fontId="15" fillId="0" borderId="14" xfId="1" applyFont="1" applyFill="1" applyBorder="1" applyAlignment="1">
      <alignment vertical="center" wrapText="1"/>
    </xf>
    <xf numFmtId="4" fontId="40" fillId="0" borderId="12" xfId="1" applyNumberFormat="1" applyFont="1" applyFill="1" applyBorder="1" applyAlignment="1">
      <alignment horizontal="center" vertical="center"/>
    </xf>
    <xf numFmtId="3" fontId="42" fillId="4" borderId="14" xfId="1" applyNumberFormat="1" applyFont="1" applyFill="1" applyBorder="1" applyAlignment="1">
      <alignment horizontal="center" vertical="center"/>
    </xf>
    <xf numFmtId="0" fontId="15" fillId="0" borderId="14" xfId="1" applyFont="1" applyFill="1" applyBorder="1" applyAlignment="1">
      <alignment horizontal="center" vertical="center"/>
    </xf>
    <xf numFmtId="2" fontId="39" fillId="0" borderId="15" xfId="1" applyNumberFormat="1" applyFont="1" applyFill="1" applyBorder="1" applyAlignment="1">
      <alignment horizontal="center" vertical="center"/>
    </xf>
    <xf numFmtId="2" fontId="39" fillId="0" borderId="16" xfId="1" applyNumberFormat="1" applyFont="1" applyFill="1" applyBorder="1" applyAlignment="1">
      <alignment horizontal="center" vertical="center"/>
    </xf>
    <xf numFmtId="0" fontId="2" fillId="0" borderId="0" xfId="1" applyFill="1" applyBorder="1">
      <alignment vertical="top"/>
    </xf>
    <xf numFmtId="3" fontId="15" fillId="3" borderId="14" xfId="1" applyNumberFormat="1" applyFont="1" applyFill="1" applyBorder="1" applyAlignment="1">
      <alignment horizontal="left" vertical="center" wrapText="1"/>
    </xf>
    <xf numFmtId="3" fontId="15" fillId="3" borderId="14" xfId="1" applyNumberFormat="1" applyFont="1" applyFill="1" applyBorder="1" applyAlignment="1">
      <alignment horizontal="center" vertical="center"/>
    </xf>
    <xf numFmtId="2" fontId="39" fillId="0" borderId="15" xfId="1" applyNumberFormat="1" applyFont="1" applyFill="1" applyBorder="1" applyAlignment="1">
      <alignment horizontal="center" vertical="center"/>
    </xf>
    <xf numFmtId="3" fontId="15" fillId="3" borderId="15" xfId="1" applyNumberFormat="1" applyFont="1" applyFill="1" applyBorder="1" applyAlignment="1">
      <alignment horizontal="left" vertical="center" wrapText="1"/>
    </xf>
    <xf numFmtId="3" fontId="15" fillId="3" borderId="15" xfId="1" applyNumberFormat="1" applyFont="1" applyFill="1" applyBorder="1" applyAlignment="1">
      <alignment horizontal="center" vertical="center"/>
    </xf>
    <xf numFmtId="2" fontId="39" fillId="0" borderId="16" xfId="1" applyNumberFormat="1" applyFont="1" applyFill="1" applyBorder="1" applyAlignment="1">
      <alignment horizontal="center" vertical="center"/>
    </xf>
    <xf numFmtId="2" fontId="38" fillId="0" borderId="14" xfId="1" applyNumberFormat="1" applyFont="1" applyBorder="1" applyAlignment="1">
      <alignment horizontal="center" vertical="center"/>
    </xf>
    <xf numFmtId="0" fontId="40" fillId="0" borderId="14" xfId="1" applyFont="1" applyBorder="1" applyAlignment="1">
      <alignment vertical="center" wrapText="1"/>
    </xf>
    <xf numFmtId="0" fontId="15" fillId="0" borderId="14" xfId="1" applyFont="1" applyBorder="1" applyAlignment="1">
      <alignment horizontal="center" vertical="center"/>
    </xf>
    <xf numFmtId="166" fontId="46" fillId="0" borderId="0" xfId="1" applyNumberFormat="1" applyFont="1" applyFill="1" applyBorder="1" applyAlignment="1">
      <alignment horizontal="center" vertical="center"/>
    </xf>
    <xf numFmtId="0" fontId="2" fillId="0" borderId="0" xfId="1" applyAlignment="1">
      <alignment vertical="top"/>
    </xf>
    <xf numFmtId="0" fontId="2" fillId="0" borderId="0" xfId="1" applyBorder="1" applyAlignment="1">
      <alignment vertical="top"/>
    </xf>
    <xf numFmtId="0" fontId="40" fillId="0" borderId="15" xfId="1" applyFont="1" applyFill="1" applyBorder="1" applyAlignment="1">
      <alignment vertical="center" wrapText="1"/>
    </xf>
    <xf numFmtId="0" fontId="40" fillId="0" borderId="14" xfId="1" applyFont="1" applyFill="1" applyBorder="1" applyAlignment="1">
      <alignment vertical="center" wrapText="1"/>
    </xf>
    <xf numFmtId="0" fontId="40" fillId="0" borderId="16" xfId="1" applyFont="1" applyFill="1" applyBorder="1" applyAlignment="1">
      <alignment vertical="center" wrapText="1"/>
    </xf>
    <xf numFmtId="3" fontId="15" fillId="3" borderId="16" xfId="1" applyNumberFormat="1" applyFont="1" applyFill="1" applyBorder="1" applyAlignment="1">
      <alignment horizontal="center" vertical="center"/>
    </xf>
    <xf numFmtId="0" fontId="15" fillId="0" borderId="16" xfId="4" applyFont="1" applyFill="1" applyBorder="1" applyAlignment="1">
      <alignment horizontal="left" vertical="center" wrapText="1"/>
    </xf>
    <xf numFmtId="0" fontId="15" fillId="0" borderId="16" xfId="1" applyFont="1" applyBorder="1" applyAlignment="1">
      <alignment horizontal="center" vertical="center"/>
    </xf>
    <xf numFmtId="4" fontId="43" fillId="0" borderId="0" xfId="1" applyNumberFormat="1" applyFont="1" applyFill="1" applyBorder="1" applyAlignment="1">
      <alignment horizontal="center" vertical="center"/>
    </xf>
    <xf numFmtId="0" fontId="38" fillId="0" borderId="17" xfId="1" applyFont="1" applyBorder="1" applyAlignment="1">
      <alignment horizontal="center" vertical="center"/>
    </xf>
    <xf numFmtId="0" fontId="47" fillId="0" borderId="18" xfId="1" applyFont="1" applyBorder="1" applyAlignment="1">
      <alignment horizontal="center" vertical="center"/>
    </xf>
    <xf numFmtId="0" fontId="15" fillId="0" borderId="18" xfId="4" applyFont="1" applyFill="1" applyBorder="1" applyAlignment="1">
      <alignment horizontal="left" vertical="center" wrapText="1"/>
    </xf>
    <xf numFmtId="0" fontId="15" fillId="0" borderId="18" xfId="1" applyFont="1" applyBorder="1" applyAlignment="1">
      <alignment horizontal="center" vertical="center"/>
    </xf>
    <xf numFmtId="0" fontId="48" fillId="4" borderId="20" xfId="1" applyFont="1" applyFill="1" applyBorder="1" applyAlignment="1">
      <alignment horizontal="center" vertical="center"/>
    </xf>
    <xf numFmtId="4" fontId="42" fillId="0" borderId="19" xfId="1" applyNumberFormat="1" applyFont="1" applyFill="1" applyBorder="1" applyAlignment="1">
      <alignment horizontal="center" vertical="center"/>
    </xf>
    <xf numFmtId="0" fontId="47" fillId="0" borderId="0" xfId="1" applyFont="1" applyFill="1" applyBorder="1" applyAlignment="1">
      <alignment horizontal="center" vertical="center"/>
    </xf>
    <xf numFmtId="2" fontId="39" fillId="0" borderId="0" xfId="1" applyNumberFormat="1" applyFont="1" applyFill="1" applyBorder="1" applyAlignment="1">
      <alignment horizontal="center" vertical="center"/>
    </xf>
    <xf numFmtId="0" fontId="49" fillId="0" borderId="0" xfId="1" applyFont="1" applyFill="1" applyBorder="1" applyAlignment="1">
      <alignment vertical="center" wrapText="1"/>
    </xf>
    <xf numFmtId="0" fontId="50" fillId="0" borderId="0" xfId="1" applyFont="1" applyFill="1" applyBorder="1" applyAlignment="1">
      <alignment horizontal="right" vertical="center"/>
    </xf>
    <xf numFmtId="4" fontId="51" fillId="0" borderId="0" xfId="1" applyNumberFormat="1" applyFont="1" applyFill="1" applyBorder="1" applyAlignment="1">
      <alignment horizontal="center" vertical="center"/>
    </xf>
    <xf numFmtId="0" fontId="40" fillId="0" borderId="0" xfId="1" applyFont="1" applyFill="1" applyAlignment="1">
      <alignment horizontal="right" vertical="center" wrapText="1"/>
    </xf>
    <xf numFmtId="4" fontId="50" fillId="0" borderId="0" xfId="1" applyNumberFormat="1" applyFont="1" applyFill="1" applyAlignment="1">
      <alignment horizontal="center" vertical="center"/>
    </xf>
    <xf numFmtId="2" fontId="52" fillId="0" borderId="0" xfId="1" applyNumberFormat="1" applyFont="1" applyFill="1" applyAlignment="1">
      <alignment horizontal="center" vertical="center"/>
    </xf>
    <xf numFmtId="0" fontId="53" fillId="0" borderId="0" xfId="1" applyFont="1" applyFill="1" applyBorder="1" applyAlignment="1">
      <alignment vertical="top"/>
    </xf>
    <xf numFmtId="0" fontId="30" fillId="0" borderId="0" xfId="1" applyFont="1" applyFill="1" applyBorder="1">
      <alignment vertical="top"/>
    </xf>
    <xf numFmtId="0" fontId="45" fillId="0" borderId="0" xfId="1" applyFont="1" applyFill="1" applyBorder="1" applyAlignment="1">
      <alignment horizontal="right" vertical="center"/>
    </xf>
    <xf numFmtId="9" fontId="42" fillId="0" borderId="0" xfId="1" applyNumberFormat="1" applyFont="1" applyFill="1" applyBorder="1" applyAlignment="1">
      <alignment horizontal="center" vertical="center"/>
    </xf>
    <xf numFmtId="0" fontId="54" fillId="0" borderId="0" xfId="1" applyFont="1" applyFill="1" applyBorder="1" applyAlignment="1">
      <alignment horizontal="right" vertical="top"/>
    </xf>
    <xf numFmtId="168" fontId="36" fillId="3" borderId="0" xfId="1" applyNumberFormat="1" applyFont="1" applyFill="1" applyBorder="1" applyAlignment="1">
      <alignment horizontal="center" vertical="center"/>
    </xf>
    <xf numFmtId="0" fontId="55" fillId="0" borderId="0" xfId="1" applyFont="1" applyFill="1" applyBorder="1" applyAlignment="1">
      <alignment horizontal="center" vertical="center"/>
    </xf>
    <xf numFmtId="0" fontId="2" fillId="0" borderId="0" xfId="1" applyFont="1" applyFill="1" applyBorder="1">
      <alignment vertical="top"/>
    </xf>
    <xf numFmtId="3" fontId="2" fillId="0" borderId="0" xfId="1" applyNumberFormat="1" applyFont="1" applyFill="1" applyBorder="1" applyAlignment="1">
      <alignment horizontal="center" vertical="top"/>
    </xf>
    <xf numFmtId="169" fontId="56" fillId="0" borderId="0" xfId="1" applyNumberFormat="1" applyFont="1" applyFill="1" applyBorder="1" applyAlignment="1">
      <alignment horizontal="center" vertical="center"/>
    </xf>
    <xf numFmtId="164" fontId="53" fillId="0" borderId="0" xfId="1" applyNumberFormat="1" applyFont="1" applyFill="1" applyBorder="1" applyAlignment="1">
      <alignment vertical="top"/>
    </xf>
    <xf numFmtId="0" fontId="54" fillId="0" borderId="0" xfId="1" applyFont="1" applyFill="1" applyBorder="1" applyAlignment="1">
      <alignment horizontal="right" vertical="top" wrapText="1"/>
    </xf>
    <xf numFmtId="0" fontId="57" fillId="0" borderId="0" xfId="1" applyFont="1" applyFill="1" applyBorder="1" applyAlignment="1">
      <alignment vertical="top"/>
    </xf>
    <xf numFmtId="164" fontId="58" fillId="0" borderId="0" xfId="1" applyNumberFormat="1" applyFont="1" applyFill="1" applyBorder="1" applyAlignment="1">
      <alignment vertical="top"/>
    </xf>
    <xf numFmtId="0" fontId="58" fillId="0" borderId="0" xfId="1" applyFont="1" applyFill="1" applyBorder="1" applyAlignment="1">
      <alignment vertical="top"/>
    </xf>
    <xf numFmtId="0" fontId="57" fillId="0" borderId="0" xfId="1" applyFont="1" applyFill="1" applyAlignment="1">
      <alignment vertical="top"/>
    </xf>
    <xf numFmtId="3" fontId="59" fillId="0" borderId="0" xfId="1" applyNumberFormat="1" applyFont="1" applyFill="1" applyBorder="1" applyAlignment="1">
      <alignment horizontal="center" vertical="top"/>
    </xf>
    <xf numFmtId="0" fontId="59" fillId="0" borderId="0" xfId="1" applyFont="1" applyFill="1" applyBorder="1">
      <alignment vertical="top"/>
    </xf>
    <xf numFmtId="0" fontId="10" fillId="0" borderId="0" xfId="1" applyFont="1" applyFill="1" applyBorder="1" applyAlignment="1">
      <alignment horizontal="left" vertical="top" wrapText="1"/>
    </xf>
    <xf numFmtId="0" fontId="10" fillId="0" borderId="0" xfId="1" applyFont="1" applyFill="1" applyBorder="1" applyAlignment="1">
      <alignment vertical="top" wrapText="1"/>
    </xf>
    <xf numFmtId="0" fontId="60" fillId="0" borderId="0" xfId="1" applyFont="1" applyAlignment="1">
      <alignment horizontal="right" vertical="center"/>
    </xf>
    <xf numFmtId="0" fontId="61" fillId="0" borderId="0" xfId="1" applyFont="1" applyFill="1" applyBorder="1" applyAlignment="1">
      <alignment vertical="top" wrapText="1"/>
    </xf>
    <xf numFmtId="0" fontId="62" fillId="0" borderId="0" xfId="1" applyFont="1" applyBorder="1">
      <alignment vertical="top"/>
    </xf>
    <xf numFmtId="168" fontId="42" fillId="0" borderId="0" xfId="1" applyNumberFormat="1" applyFont="1" applyFill="1" applyBorder="1" applyAlignment="1">
      <alignment vertical="center" wrapText="1"/>
    </xf>
    <xf numFmtId="0" fontId="42" fillId="0" borderId="0" xfId="1" applyFont="1" applyFill="1" applyBorder="1" applyAlignment="1">
      <alignment vertical="center" wrapText="1"/>
    </xf>
    <xf numFmtId="0" fontId="2" fillId="0" borderId="0" xfId="1" applyFill="1" applyBorder="1" applyAlignment="1">
      <alignment horizontal="center" vertical="top"/>
    </xf>
    <xf numFmtId="3" fontId="2" fillId="0" borderId="0" xfId="1" applyNumberFormat="1" applyFill="1" applyBorder="1" applyAlignment="1">
      <alignment horizontal="center" vertical="top"/>
    </xf>
    <xf numFmtId="3" fontId="2" fillId="0" borderId="0" xfId="1" applyNumberFormat="1" applyAlignment="1">
      <alignment horizontal="center" vertical="top"/>
    </xf>
    <xf numFmtId="0" fontId="63" fillId="0" borderId="0" xfId="1" applyFont="1" applyBorder="1" applyAlignment="1">
      <alignment horizontal="left" vertical="top"/>
    </xf>
    <xf numFmtId="0" fontId="63" fillId="0" borderId="0" xfId="1" applyFont="1" applyBorder="1" applyAlignment="1">
      <alignment horizontal="left"/>
    </xf>
    <xf numFmtId="0" fontId="63" fillId="0" borderId="0" xfId="1" applyFont="1" applyAlignment="1">
      <alignment horizontal="left" vertical="top"/>
    </xf>
    <xf numFmtId="0" fontId="64" fillId="0" borderId="0" xfId="1" applyFont="1" applyFill="1" applyBorder="1">
      <alignment vertical="top"/>
    </xf>
    <xf numFmtId="4" fontId="40" fillId="0" borderId="12" xfId="1" applyNumberFormat="1" applyFont="1" applyFill="1" applyBorder="1" applyAlignment="1">
      <alignment horizontal="center" vertical="center" wrapText="1"/>
    </xf>
    <xf numFmtId="4" fontId="40" fillId="0" borderId="19" xfId="1" applyNumberFormat="1" applyFont="1" applyFill="1" applyBorder="1" applyAlignment="1">
      <alignment horizontal="center" vertical="center" wrapText="1"/>
    </xf>
  </cellXfs>
  <cellStyles count="7">
    <cellStyle name="Price" xfId="2"/>
    <cellStyle name="Гиперссылка" xfId="3" builtinId="8"/>
    <cellStyle name="Модель" xfId="4"/>
    <cellStyle name="Обычный" xfId="0" builtinId="0"/>
    <cellStyle name="Обычный 2" xfId="1"/>
    <cellStyle name="Примечание 2" xfId="6"/>
    <cellStyle name="Размеры" xfId="5"/>
  </cellStyles>
  <dxfs count="4">
    <dxf>
      <font>
        <color rgb="FF9C0006"/>
      </font>
      <fill>
        <patternFill>
          <bgColor rgb="FFFFC7CE"/>
        </patternFill>
      </fill>
    </dxf>
    <dxf>
      <font>
        <sz val="7"/>
        <color rgb="FF800080"/>
        <name val="Times New Roman"/>
        <scheme val="none"/>
      </font>
      <fill>
        <patternFill>
          <bgColor rgb="FFFF99CC"/>
        </patternFill>
      </fill>
    </dxf>
    <dxf>
      <font>
        <sz val="7"/>
        <color rgb="FF800080"/>
        <name val="Times New Roman"/>
        <scheme val="none"/>
      </font>
      <fill>
        <patternFill>
          <bgColor rgb="FFFF99CC"/>
        </patternFill>
      </fill>
    </dxf>
    <dxf>
      <font>
        <sz val="7"/>
        <color rgb="FF800080"/>
        <name val="Times New Roman"/>
        <scheme val="none"/>
      </font>
      <fill>
        <patternFill>
          <bgColor rgb="FFFF99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oneCellAnchor>
    <xdr:from>
      <xdr:col>2</xdr:col>
      <xdr:colOff>880222</xdr:colOff>
      <xdr:row>1</xdr:row>
      <xdr:rowOff>26333</xdr:rowOff>
    </xdr:from>
    <xdr:ext cx="4056529" cy="963706"/>
    <xdr:sp macro="" textlink="">
      <xdr:nvSpPr>
        <xdr:cNvPr id="2" name="TextBox 1"/>
        <xdr:cNvSpPr txBox="1"/>
      </xdr:nvSpPr>
      <xdr:spPr>
        <a:xfrm>
          <a:off x="2737597" y="178733"/>
          <a:ext cx="4056529" cy="9637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ru-RU" sz="1050" b="1" i="0" baseline="0">
              <a:solidFill>
                <a:schemeClr val="accent1">
                  <a:lumMod val="75000"/>
                </a:schemeClr>
              </a:solidFill>
              <a:latin typeface="Book Antiqua" pitchFamily="18" charset="0"/>
              <a:ea typeface="DejaVu Sans Light" pitchFamily="34" charset="0"/>
              <a:cs typeface="Arial" pitchFamily="34" charset="0"/>
            </a:rPr>
            <a:t>серия мебели для гостиниц</a:t>
          </a:r>
        </a:p>
        <a:p>
          <a:pPr algn="ctr"/>
          <a:r>
            <a:rPr lang="ru-RU" sz="4400" b="1" i="0" baseline="0">
              <a:solidFill>
                <a:schemeClr val="accent1">
                  <a:lumMod val="75000"/>
                </a:schemeClr>
              </a:solidFill>
              <a:latin typeface="Book Antiqua" pitchFamily="18" charset="0"/>
              <a:ea typeface="DejaVu Sans Light" pitchFamily="34" charset="0"/>
              <a:cs typeface="Arial" pitchFamily="34" charset="0"/>
            </a:rPr>
            <a:t>Открытие</a:t>
          </a:r>
        </a:p>
      </xdr:txBody>
    </xdr:sp>
    <xdr:clientData/>
  </xdr:oneCellAnchor>
  <xdr:twoCellAnchor>
    <xdr:from>
      <xdr:col>1</xdr:col>
      <xdr:colOff>285750</xdr:colOff>
      <xdr:row>26</xdr:row>
      <xdr:rowOff>104775</xdr:rowOff>
    </xdr:from>
    <xdr:to>
      <xdr:col>1</xdr:col>
      <xdr:colOff>1152525</xdr:colOff>
      <xdr:row>26</xdr:row>
      <xdr:rowOff>1095375</xdr:rowOff>
    </xdr:to>
    <xdr:pic>
      <xdr:nvPicPr>
        <xdr:cNvPr id="3" name="Рисунок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 y="13354050"/>
          <a:ext cx="8667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323850</xdr:colOff>
      <xdr:row>20</xdr:row>
      <xdr:rowOff>133350</xdr:rowOff>
    </xdr:from>
    <xdr:to>
      <xdr:col>1</xdr:col>
      <xdr:colOff>981075</xdr:colOff>
      <xdr:row>20</xdr:row>
      <xdr:rowOff>638175</xdr:rowOff>
    </xdr:to>
    <xdr:pic>
      <xdr:nvPicPr>
        <xdr:cNvPr id="4" name="Рисунок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9401175"/>
          <a:ext cx="6572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447675</xdr:colOff>
      <xdr:row>22</xdr:row>
      <xdr:rowOff>66675</xdr:rowOff>
    </xdr:from>
    <xdr:to>
      <xdr:col>1</xdr:col>
      <xdr:colOff>933450</xdr:colOff>
      <xdr:row>22</xdr:row>
      <xdr:rowOff>647700</xdr:rowOff>
    </xdr:to>
    <xdr:pic>
      <xdr:nvPicPr>
        <xdr:cNvPr id="5" name="Рисунок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4375" y="10725150"/>
          <a:ext cx="4857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476250</xdr:colOff>
      <xdr:row>13</xdr:row>
      <xdr:rowOff>47625</xdr:rowOff>
    </xdr:from>
    <xdr:to>
      <xdr:col>1</xdr:col>
      <xdr:colOff>933450</xdr:colOff>
      <xdr:row>13</xdr:row>
      <xdr:rowOff>666750</xdr:rowOff>
    </xdr:to>
    <xdr:pic>
      <xdr:nvPicPr>
        <xdr:cNvPr id="6" name="Рисунок 7"/>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42950" y="4114800"/>
          <a:ext cx="4572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238125</xdr:colOff>
      <xdr:row>21</xdr:row>
      <xdr:rowOff>85725</xdr:rowOff>
    </xdr:from>
    <xdr:to>
      <xdr:col>1</xdr:col>
      <xdr:colOff>1190625</xdr:colOff>
      <xdr:row>21</xdr:row>
      <xdr:rowOff>600075</xdr:rowOff>
    </xdr:to>
    <xdr:pic>
      <xdr:nvPicPr>
        <xdr:cNvPr id="7" name="Рисунок 1"/>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13869" t="27884" r="9160" b="26996"/>
        <a:stretch>
          <a:fillRect/>
        </a:stretch>
      </xdr:blipFill>
      <xdr:spPr bwMode="auto">
        <a:xfrm>
          <a:off x="504825" y="10048875"/>
          <a:ext cx="952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276225</xdr:colOff>
          <xdr:row>41</xdr:row>
          <xdr:rowOff>0</xdr:rowOff>
        </xdr:from>
        <xdr:to>
          <xdr:col>9</xdr:col>
          <xdr:colOff>504825</xdr:colOff>
          <xdr:row>41</xdr:row>
          <xdr:rowOff>152400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41</xdr:row>
          <xdr:rowOff>0</xdr:rowOff>
        </xdr:from>
        <xdr:to>
          <xdr:col>9</xdr:col>
          <xdr:colOff>504825</xdr:colOff>
          <xdr:row>41</xdr:row>
          <xdr:rowOff>180975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41</xdr:row>
          <xdr:rowOff>0</xdr:rowOff>
        </xdr:from>
        <xdr:to>
          <xdr:col>9</xdr:col>
          <xdr:colOff>504825</xdr:colOff>
          <xdr:row>41</xdr:row>
          <xdr:rowOff>180975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41</xdr:row>
          <xdr:rowOff>0</xdr:rowOff>
        </xdr:from>
        <xdr:to>
          <xdr:col>9</xdr:col>
          <xdr:colOff>504825</xdr:colOff>
          <xdr:row>41</xdr:row>
          <xdr:rowOff>180975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41</xdr:row>
          <xdr:rowOff>0</xdr:rowOff>
        </xdr:from>
        <xdr:to>
          <xdr:col>9</xdr:col>
          <xdr:colOff>504825</xdr:colOff>
          <xdr:row>41</xdr:row>
          <xdr:rowOff>180975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342900</xdr:colOff>
      <xdr:row>27</xdr:row>
      <xdr:rowOff>76200</xdr:rowOff>
    </xdr:from>
    <xdr:to>
      <xdr:col>1</xdr:col>
      <xdr:colOff>1085850</xdr:colOff>
      <xdr:row>27</xdr:row>
      <xdr:rowOff>1038225</xdr:rowOff>
    </xdr:to>
    <xdr:pic>
      <xdr:nvPicPr>
        <xdr:cNvPr id="13" name="Рисунок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30652" r="32545"/>
        <a:stretch>
          <a:fillRect/>
        </a:stretch>
      </xdr:blipFill>
      <xdr:spPr bwMode="auto">
        <a:xfrm>
          <a:off x="609600" y="14668500"/>
          <a:ext cx="74295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28</xdr:row>
      <xdr:rowOff>114300</xdr:rowOff>
    </xdr:from>
    <xdr:to>
      <xdr:col>1</xdr:col>
      <xdr:colOff>695325</xdr:colOff>
      <xdr:row>28</xdr:row>
      <xdr:rowOff>809625</xdr:rowOff>
    </xdr:to>
    <xdr:pic>
      <xdr:nvPicPr>
        <xdr:cNvPr id="14" name="Рисунок 2"/>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l="29733" r="27177"/>
        <a:stretch>
          <a:fillRect/>
        </a:stretch>
      </xdr:blipFill>
      <xdr:spPr bwMode="auto">
        <a:xfrm>
          <a:off x="333375" y="15906750"/>
          <a:ext cx="6286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771525</xdr:colOff>
      <xdr:row>28</xdr:row>
      <xdr:rowOff>171450</xdr:rowOff>
    </xdr:from>
    <xdr:to>
      <xdr:col>1</xdr:col>
      <xdr:colOff>1438275</xdr:colOff>
      <xdr:row>28</xdr:row>
      <xdr:rowOff>904875</xdr:rowOff>
    </xdr:to>
    <xdr:pic>
      <xdr:nvPicPr>
        <xdr:cNvPr id="15" name="Рисунок 3"/>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l="28600" r="28314"/>
        <a:stretch>
          <a:fillRect/>
        </a:stretch>
      </xdr:blipFill>
      <xdr:spPr bwMode="auto">
        <a:xfrm>
          <a:off x="1038225" y="15963900"/>
          <a:ext cx="6667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466725</xdr:colOff>
      <xdr:row>23</xdr:row>
      <xdr:rowOff>47625</xdr:rowOff>
    </xdr:from>
    <xdr:to>
      <xdr:col>1</xdr:col>
      <xdr:colOff>1047750</xdr:colOff>
      <xdr:row>24</xdr:row>
      <xdr:rowOff>542925</xdr:rowOff>
    </xdr:to>
    <xdr:pic>
      <xdr:nvPicPr>
        <xdr:cNvPr id="16" name="Рисунок 4"/>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l="31876" r="32687"/>
        <a:stretch>
          <a:fillRect/>
        </a:stretch>
      </xdr:blipFill>
      <xdr:spPr bwMode="auto">
        <a:xfrm>
          <a:off x="733425" y="11401425"/>
          <a:ext cx="581025"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476250</xdr:colOff>
      <xdr:row>25</xdr:row>
      <xdr:rowOff>28575</xdr:rowOff>
    </xdr:from>
    <xdr:to>
      <xdr:col>1</xdr:col>
      <xdr:colOff>819150</xdr:colOff>
      <xdr:row>25</xdr:row>
      <xdr:rowOff>666750</xdr:rowOff>
    </xdr:to>
    <xdr:pic>
      <xdr:nvPicPr>
        <xdr:cNvPr id="17" name="Рисунок 41"/>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742950" y="12582525"/>
          <a:ext cx="342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419100</xdr:colOff>
      <xdr:row>19</xdr:row>
      <xdr:rowOff>57150</xdr:rowOff>
    </xdr:from>
    <xdr:to>
      <xdr:col>1</xdr:col>
      <xdr:colOff>981075</xdr:colOff>
      <xdr:row>19</xdr:row>
      <xdr:rowOff>504825</xdr:rowOff>
    </xdr:to>
    <xdr:pic>
      <xdr:nvPicPr>
        <xdr:cNvPr id="18" name="Рисунок 40"/>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t="12000" b="8286"/>
        <a:stretch>
          <a:fillRect/>
        </a:stretch>
      </xdr:blipFill>
      <xdr:spPr bwMode="auto">
        <a:xfrm>
          <a:off x="685800" y="8753475"/>
          <a:ext cx="5619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295275</xdr:colOff>
      <xdr:row>15</xdr:row>
      <xdr:rowOff>38100</xdr:rowOff>
    </xdr:from>
    <xdr:to>
      <xdr:col>1</xdr:col>
      <xdr:colOff>1200150</xdr:colOff>
      <xdr:row>15</xdr:row>
      <xdr:rowOff>638175</xdr:rowOff>
    </xdr:to>
    <xdr:pic>
      <xdr:nvPicPr>
        <xdr:cNvPr id="19" name="Рисунок 1"/>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561975" y="5495925"/>
          <a:ext cx="9048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80682</xdr:rowOff>
    </xdr:from>
    <xdr:to>
      <xdr:col>1</xdr:col>
      <xdr:colOff>1569384</xdr:colOff>
      <xdr:row>5</xdr:row>
      <xdr:rowOff>9103</xdr:rowOff>
    </xdr:to>
    <xdr:pic>
      <xdr:nvPicPr>
        <xdr:cNvPr id="20" name="Рисунок 19"/>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blip>
        <a:srcRect/>
        <a:stretch>
          <a:fillRect/>
        </a:stretch>
      </xdr:blipFill>
      <xdr:spPr bwMode="auto">
        <a:xfrm>
          <a:off x="0" y="80682"/>
          <a:ext cx="1836084" cy="899971"/>
        </a:xfrm>
        <a:prstGeom prst="rect">
          <a:avLst/>
        </a:prstGeom>
        <a:noFill/>
        <a:effectLst>
          <a:glow rad="127000">
            <a:schemeClr val="accent1">
              <a:alpha val="0"/>
            </a:schemeClr>
          </a:glow>
        </a:effectLst>
      </xdr:spPr>
    </xdr:pic>
    <xdr:clientData/>
  </xdr:twoCellAnchor>
  <xdr:twoCellAnchor>
    <xdr:from>
      <xdr:col>1</xdr:col>
      <xdr:colOff>942975</xdr:colOff>
      <xdr:row>39</xdr:row>
      <xdr:rowOff>28575</xdr:rowOff>
    </xdr:from>
    <xdr:to>
      <xdr:col>1</xdr:col>
      <xdr:colOff>1514475</xdr:colOff>
      <xdr:row>39</xdr:row>
      <xdr:rowOff>504825</xdr:rowOff>
    </xdr:to>
    <xdr:pic>
      <xdr:nvPicPr>
        <xdr:cNvPr id="21" name="Рисунок 2" descr="Доставка, Транспорт, Значок, Векторное Изображение."/>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209675" y="21555075"/>
          <a:ext cx="5715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1009650</xdr:colOff>
      <xdr:row>40</xdr:row>
      <xdr:rowOff>180975</xdr:rowOff>
    </xdr:from>
    <xdr:to>
      <xdr:col>1</xdr:col>
      <xdr:colOff>1485900</xdr:colOff>
      <xdr:row>40</xdr:row>
      <xdr:rowOff>542925</xdr:rowOff>
    </xdr:to>
    <xdr:pic>
      <xdr:nvPicPr>
        <xdr:cNvPr id="22" name="Рисунок 4" descr="Антон Прудков "/>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t="13750" r="2814" b="12500"/>
        <a:stretch>
          <a:fillRect/>
        </a:stretch>
      </xdr:blipFill>
      <xdr:spPr bwMode="auto">
        <a:xfrm>
          <a:off x="1276350" y="22298025"/>
          <a:ext cx="4762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1066800</xdr:colOff>
      <xdr:row>41</xdr:row>
      <xdr:rowOff>133350</xdr:rowOff>
    </xdr:from>
    <xdr:to>
      <xdr:col>1</xdr:col>
      <xdr:colOff>1409700</xdr:colOff>
      <xdr:row>41</xdr:row>
      <xdr:rowOff>495300</xdr:rowOff>
    </xdr:to>
    <xdr:pic>
      <xdr:nvPicPr>
        <xdr:cNvPr id="23" name="Рисунок 5" descr="time,time,time icon download,time free icon,time png,time svg,time eps,time..."/>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333500" y="23260050"/>
          <a:ext cx="3429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238125</xdr:colOff>
      <xdr:row>16</xdr:row>
      <xdr:rowOff>400050</xdr:rowOff>
    </xdr:from>
    <xdr:to>
      <xdr:col>1</xdr:col>
      <xdr:colOff>1381125</xdr:colOff>
      <xdr:row>17</xdr:row>
      <xdr:rowOff>381000</xdr:rowOff>
    </xdr:to>
    <xdr:pic>
      <xdr:nvPicPr>
        <xdr:cNvPr id="24" name="Рисунок 25"/>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l="9500" t="15038" r="10249" b="13910"/>
        <a:stretch>
          <a:fillRect/>
        </a:stretch>
      </xdr:blipFill>
      <xdr:spPr bwMode="auto">
        <a:xfrm>
          <a:off x="504825" y="6553200"/>
          <a:ext cx="11430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361950</xdr:colOff>
      <xdr:row>14</xdr:row>
      <xdr:rowOff>209550</xdr:rowOff>
    </xdr:from>
    <xdr:to>
      <xdr:col>1</xdr:col>
      <xdr:colOff>1266825</xdr:colOff>
      <xdr:row>14</xdr:row>
      <xdr:rowOff>571500</xdr:rowOff>
    </xdr:to>
    <xdr:pic>
      <xdr:nvPicPr>
        <xdr:cNvPr id="25" name="Рисунок 41"/>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l="1314" t="4179"/>
        <a:stretch>
          <a:fillRect/>
        </a:stretch>
      </xdr:blipFill>
      <xdr:spPr bwMode="auto">
        <a:xfrm>
          <a:off x="628650" y="4972050"/>
          <a:ext cx="9048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xdr:colOff>
      <xdr:row>29</xdr:row>
      <xdr:rowOff>238125</xdr:rowOff>
    </xdr:from>
    <xdr:to>
      <xdr:col>1</xdr:col>
      <xdr:colOff>1485900</xdr:colOff>
      <xdr:row>29</xdr:row>
      <xdr:rowOff>904875</xdr:rowOff>
    </xdr:to>
    <xdr:pic>
      <xdr:nvPicPr>
        <xdr:cNvPr id="26" name="Рисунок 27" descr="https://www.tdserver.ru/upload/iblock/d20/118962.jpg"/>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l="1469" t="22527" r="2097" b="14397"/>
        <a:stretch>
          <a:fillRect/>
        </a:stretch>
      </xdr:blipFill>
      <xdr:spPr bwMode="auto">
        <a:xfrm>
          <a:off x="381000" y="17316450"/>
          <a:ext cx="13716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342900</xdr:colOff>
      <xdr:row>18</xdr:row>
      <xdr:rowOff>95250</xdr:rowOff>
    </xdr:from>
    <xdr:to>
      <xdr:col>1</xdr:col>
      <xdr:colOff>1019175</xdr:colOff>
      <xdr:row>18</xdr:row>
      <xdr:rowOff>1114425</xdr:rowOff>
    </xdr:to>
    <xdr:pic>
      <xdr:nvPicPr>
        <xdr:cNvPr id="27" name="Рисунок 4"/>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l="27374" r="24625"/>
        <a:stretch>
          <a:fillRect/>
        </a:stretch>
      </xdr:blipFill>
      <xdr:spPr bwMode="auto">
        <a:xfrm>
          <a:off x="609600" y="7639050"/>
          <a:ext cx="6762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12</xdr:row>
      <xdr:rowOff>219075</xdr:rowOff>
    </xdr:from>
    <xdr:to>
      <xdr:col>1</xdr:col>
      <xdr:colOff>1447800</xdr:colOff>
      <xdr:row>12</xdr:row>
      <xdr:rowOff>1114425</xdr:rowOff>
    </xdr:to>
    <xdr:pic>
      <xdr:nvPicPr>
        <xdr:cNvPr id="28" name="Рисунок 29" descr="\\svetlana\Doc General new\НОВЫЕ серии\12. Открытие 32\Модули серии Открытие\Панель стеновая для кровати (1200пикс).jpg"/>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l="3609" t="3090" r="5585" b="8054"/>
        <a:stretch>
          <a:fillRect/>
        </a:stretch>
      </xdr:blipFill>
      <xdr:spPr bwMode="auto">
        <a:xfrm>
          <a:off x="333375" y="3133725"/>
          <a:ext cx="13811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8;&#1072;&#1081;&#1089;-&#1083;&#1080;&#1089;&#1090;&#1099;%20&#1052;&#1077;&#1073;&#1077;&#1083;&#1100;-&#1051;&#1101;&#1085;&#1076;/!%20&#1040;&#1082;&#1090;&#1091;&#1072;&#1083;&#1100;&#1085;&#1099;&#1081;%20&#1087;&#1088;&#1072;&#1081;&#1089;&#1099;%202024/&#1072;&#1088;&#1093;&#1080;&#1074;/&#1087;&#1088;&#1072;&#1081;&#1089;%20&#1054;&#1090;&#1082;&#1088;&#1099;&#1090;&#1080;&#1077;%20(01.06.20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5;&#1088;&#1072;&#1081;&#1089;-&#1083;&#1080;&#1089;&#1090;&#1099;%20&#1052;&#1077;&#1073;&#1077;&#1083;&#1100;-&#1051;&#1101;&#1085;&#1076;/!%20&#1057;&#1045;&#1041;&#1045;&#1057;&#1058;&#1054;&#1048;&#1052;&#1054;&#1057;&#1058;&#1068;%20&#1057;&#1045;&#1056;&#1048;&#1049;/&#1054;&#1090;&#1082;&#1088;&#1099;&#1090;&#1080;&#1077;%20(2025)/&#1054;&#1090;&#1082;&#1088;&#1099;&#1090;&#1080;&#1077;%202025/&#1054;&#1073;&#1097;&#1072;&#1103;%20&#1089;&#1077;&#1073;&#1077;&#1089;&#1090;&#1086;&#1080;&#1084;&#1086;&#1089;&#1090;&#1100;%20&#1054;&#1090;&#1082;&#1088;&#1099;&#1090;&#1080;&#1077;%202025%20&#1064;&#1048;&#1052;&#1054;%20&#1089;&#1074;&#1077;&#1090;&#1083;&#1099;&#10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крытие"/>
    </sheetNames>
    <sheetDataSet>
      <sheetData sheetId="0">
        <row r="10">
          <cell r="I10" t="str">
            <v>прайс от 01.06.2024</v>
          </cell>
        </row>
        <row r="13">
          <cell r="D13" t="str">
            <v>Эггер группа 3-5</v>
          </cell>
        </row>
        <row r="16">
          <cell r="I16" t="str">
            <v>Сумма, руб.</v>
          </cell>
          <cell r="K16" t="str">
            <v>ОБЩИЙ объем, м куб.</v>
          </cell>
        </row>
        <row r="17">
          <cell r="I17">
            <v>0</v>
          </cell>
          <cell r="K17">
            <v>0</v>
          </cell>
        </row>
        <row r="18">
          <cell r="I18">
            <v>0</v>
          </cell>
          <cell r="K18">
            <v>0</v>
          </cell>
        </row>
        <row r="19">
          <cell r="I19">
            <v>0</v>
          </cell>
        </row>
        <row r="20">
          <cell r="I20">
            <v>0</v>
          </cell>
          <cell r="K20">
            <v>0</v>
          </cell>
        </row>
        <row r="21">
          <cell r="I21">
            <v>0</v>
          </cell>
          <cell r="K21">
            <v>0</v>
          </cell>
        </row>
        <row r="22">
          <cell r="I22">
            <v>0</v>
          </cell>
          <cell r="K22">
            <v>0</v>
          </cell>
        </row>
        <row r="23">
          <cell r="I23">
            <v>0</v>
          </cell>
          <cell r="K23">
            <v>0</v>
          </cell>
        </row>
        <row r="24">
          <cell r="I24">
            <v>0</v>
          </cell>
          <cell r="K24">
            <v>0</v>
          </cell>
        </row>
        <row r="25">
          <cell r="I25">
            <v>0</v>
          </cell>
          <cell r="K25">
            <v>0</v>
          </cell>
        </row>
        <row r="26">
          <cell r="I26">
            <v>0</v>
          </cell>
          <cell r="K26">
            <v>0</v>
          </cell>
        </row>
        <row r="27">
          <cell r="I27">
            <v>0</v>
          </cell>
          <cell r="K27">
            <v>0</v>
          </cell>
        </row>
        <row r="28">
          <cell r="I28">
            <v>0</v>
          </cell>
          <cell r="K28">
            <v>0</v>
          </cell>
        </row>
        <row r="29">
          <cell r="I29">
            <v>0</v>
          </cell>
          <cell r="K29">
            <v>0</v>
          </cell>
        </row>
        <row r="30">
          <cell r="I30">
            <v>0</v>
          </cell>
          <cell r="K30">
            <v>0</v>
          </cell>
        </row>
        <row r="31">
          <cell r="I31">
            <v>0</v>
          </cell>
          <cell r="K31">
            <v>0</v>
          </cell>
        </row>
        <row r="32">
          <cell r="I32">
            <v>0</v>
          </cell>
          <cell r="K32">
            <v>0</v>
          </cell>
        </row>
        <row r="33">
          <cell r="I33">
            <v>0</v>
          </cell>
          <cell r="K33">
            <v>0</v>
          </cell>
        </row>
        <row r="34">
          <cell r="K34" t="str">
            <v>м куб</v>
          </cell>
        </row>
        <row r="40">
          <cell r="I40">
            <v>0</v>
          </cell>
        </row>
        <row r="41">
          <cell r="I41">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териалы"/>
      <sheetName val="подсветка"/>
      <sheetName val="прайс ОТКРЫТИЕ опт"/>
      <sheetName val="кровать 160 без изг"/>
      <sheetName val="панель 320"/>
      <sheetName val="панель 140"/>
      <sheetName val="панель 290"/>
      <sheetName val="инд расчет панель"/>
      <sheetName val="тумба прикр"/>
      <sheetName val="панель 160"/>
      <sheetName val="зеркало 90х70"/>
      <sheetName val="консоль 110х35"/>
      <sheetName val="стол ба 150х50х80 (лев)"/>
      <sheetName val="стол бар 120"/>
      <sheetName val="стол чайный"/>
      <sheetName val="панель 90 (2 кр. зеркало)"/>
      <sheetName val="багажница 90х50х60"/>
      <sheetName val="баг 80х45"/>
      <sheetName val="шкаф 80х50"/>
      <sheetName val="зеркало 60х140"/>
      <sheetName val="шкаф 120"/>
      <sheetName val="шкаф  165х50 пр"/>
      <sheetName val="шкаф 150"/>
      <sheetName val="шкаф-баг 200 (центр)"/>
      <sheetName val="шкаф-баг 2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www.mebel-land.com/"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omments" Target="../comments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P57"/>
  <sheetViews>
    <sheetView showGridLines="0" tabSelected="1" view="pageBreakPreview" zoomScale="85" zoomScaleNormal="75" zoomScaleSheetLayoutView="85" workbookViewId="0">
      <selection activeCell="D9" sqref="D9"/>
    </sheetView>
  </sheetViews>
  <sheetFormatPr defaultRowHeight="9.75" x14ac:dyDescent="0.25"/>
  <cols>
    <col min="1" max="1" width="4" style="1" customWidth="1"/>
    <col min="2" max="2" width="23.85546875" style="1" customWidth="1"/>
    <col min="3" max="3" width="72.5703125" style="1" customWidth="1"/>
    <col min="4" max="4" width="21.28515625" style="2" customWidth="1"/>
    <col min="5" max="5" width="14.5703125" style="2" customWidth="1"/>
    <col min="6" max="6" width="16.28515625" style="2" customWidth="1"/>
    <col min="7" max="7" width="15.5703125" style="2" customWidth="1"/>
    <col min="8" max="8" width="2.28515625" style="2" customWidth="1"/>
    <col min="9" max="9" width="10" style="4" customWidth="1"/>
    <col min="10" max="11" width="10" style="5" customWidth="1"/>
    <col min="12" max="12" width="10" style="6" customWidth="1"/>
    <col min="13" max="256" width="9.140625" style="1"/>
    <col min="257" max="257" width="4" style="1" customWidth="1"/>
    <col min="258" max="258" width="23.85546875" style="1" customWidth="1"/>
    <col min="259" max="259" width="72.5703125" style="1" customWidth="1"/>
    <col min="260" max="260" width="21.28515625" style="1" customWidth="1"/>
    <col min="261" max="261" width="14.5703125" style="1" customWidth="1"/>
    <col min="262" max="262" width="16.28515625" style="1" customWidth="1"/>
    <col min="263" max="263" width="15.5703125" style="1" customWidth="1"/>
    <col min="264" max="264" width="2.28515625" style="1" customWidth="1"/>
    <col min="265" max="268" width="10" style="1" customWidth="1"/>
    <col min="269" max="512" width="9.140625" style="1"/>
    <col min="513" max="513" width="4" style="1" customWidth="1"/>
    <col min="514" max="514" width="23.85546875" style="1" customWidth="1"/>
    <col min="515" max="515" width="72.5703125" style="1" customWidth="1"/>
    <col min="516" max="516" width="21.28515625" style="1" customWidth="1"/>
    <col min="517" max="517" width="14.5703125" style="1" customWidth="1"/>
    <col min="518" max="518" width="16.28515625" style="1" customWidth="1"/>
    <col min="519" max="519" width="15.5703125" style="1" customWidth="1"/>
    <col min="520" max="520" width="2.28515625" style="1" customWidth="1"/>
    <col min="521" max="524" width="10" style="1" customWidth="1"/>
    <col min="525" max="768" width="9.140625" style="1"/>
    <col min="769" max="769" width="4" style="1" customWidth="1"/>
    <col min="770" max="770" width="23.85546875" style="1" customWidth="1"/>
    <col min="771" max="771" width="72.5703125" style="1" customWidth="1"/>
    <col min="772" max="772" width="21.28515625" style="1" customWidth="1"/>
    <col min="773" max="773" width="14.5703125" style="1" customWidth="1"/>
    <col min="774" max="774" width="16.28515625" style="1" customWidth="1"/>
    <col min="775" max="775" width="15.5703125" style="1" customWidth="1"/>
    <col min="776" max="776" width="2.28515625" style="1" customWidth="1"/>
    <col min="777" max="780" width="10" style="1" customWidth="1"/>
    <col min="781" max="1024" width="9.140625" style="1"/>
    <col min="1025" max="1025" width="4" style="1" customWidth="1"/>
    <col min="1026" max="1026" width="23.85546875" style="1" customWidth="1"/>
    <col min="1027" max="1027" width="72.5703125" style="1" customWidth="1"/>
    <col min="1028" max="1028" width="21.28515625" style="1" customWidth="1"/>
    <col min="1029" max="1029" width="14.5703125" style="1" customWidth="1"/>
    <col min="1030" max="1030" width="16.28515625" style="1" customWidth="1"/>
    <col min="1031" max="1031" width="15.5703125" style="1" customWidth="1"/>
    <col min="1032" max="1032" width="2.28515625" style="1" customWidth="1"/>
    <col min="1033" max="1036" width="10" style="1" customWidth="1"/>
    <col min="1037" max="1280" width="9.140625" style="1"/>
    <col min="1281" max="1281" width="4" style="1" customWidth="1"/>
    <col min="1282" max="1282" width="23.85546875" style="1" customWidth="1"/>
    <col min="1283" max="1283" width="72.5703125" style="1" customWidth="1"/>
    <col min="1284" max="1284" width="21.28515625" style="1" customWidth="1"/>
    <col min="1285" max="1285" width="14.5703125" style="1" customWidth="1"/>
    <col min="1286" max="1286" width="16.28515625" style="1" customWidth="1"/>
    <col min="1287" max="1287" width="15.5703125" style="1" customWidth="1"/>
    <col min="1288" max="1288" width="2.28515625" style="1" customWidth="1"/>
    <col min="1289" max="1292" width="10" style="1" customWidth="1"/>
    <col min="1293" max="1536" width="9.140625" style="1"/>
    <col min="1537" max="1537" width="4" style="1" customWidth="1"/>
    <col min="1538" max="1538" width="23.85546875" style="1" customWidth="1"/>
    <col min="1539" max="1539" width="72.5703125" style="1" customWidth="1"/>
    <col min="1540" max="1540" width="21.28515625" style="1" customWidth="1"/>
    <col min="1541" max="1541" width="14.5703125" style="1" customWidth="1"/>
    <col min="1542" max="1542" width="16.28515625" style="1" customWidth="1"/>
    <col min="1543" max="1543" width="15.5703125" style="1" customWidth="1"/>
    <col min="1544" max="1544" width="2.28515625" style="1" customWidth="1"/>
    <col min="1545" max="1548" width="10" style="1" customWidth="1"/>
    <col min="1549" max="1792" width="9.140625" style="1"/>
    <col min="1793" max="1793" width="4" style="1" customWidth="1"/>
    <col min="1794" max="1794" width="23.85546875" style="1" customWidth="1"/>
    <col min="1795" max="1795" width="72.5703125" style="1" customWidth="1"/>
    <col min="1796" max="1796" width="21.28515625" style="1" customWidth="1"/>
    <col min="1797" max="1797" width="14.5703125" style="1" customWidth="1"/>
    <col min="1798" max="1798" width="16.28515625" style="1" customWidth="1"/>
    <col min="1799" max="1799" width="15.5703125" style="1" customWidth="1"/>
    <col min="1800" max="1800" width="2.28515625" style="1" customWidth="1"/>
    <col min="1801" max="1804" width="10" style="1" customWidth="1"/>
    <col min="1805" max="2048" width="9.140625" style="1"/>
    <col min="2049" max="2049" width="4" style="1" customWidth="1"/>
    <col min="2050" max="2050" width="23.85546875" style="1" customWidth="1"/>
    <col min="2051" max="2051" width="72.5703125" style="1" customWidth="1"/>
    <col min="2052" max="2052" width="21.28515625" style="1" customWidth="1"/>
    <col min="2053" max="2053" width="14.5703125" style="1" customWidth="1"/>
    <col min="2054" max="2054" width="16.28515625" style="1" customWidth="1"/>
    <col min="2055" max="2055" width="15.5703125" style="1" customWidth="1"/>
    <col min="2056" max="2056" width="2.28515625" style="1" customWidth="1"/>
    <col min="2057" max="2060" width="10" style="1" customWidth="1"/>
    <col min="2061" max="2304" width="9.140625" style="1"/>
    <col min="2305" max="2305" width="4" style="1" customWidth="1"/>
    <col min="2306" max="2306" width="23.85546875" style="1" customWidth="1"/>
    <col min="2307" max="2307" width="72.5703125" style="1" customWidth="1"/>
    <col min="2308" max="2308" width="21.28515625" style="1" customWidth="1"/>
    <col min="2309" max="2309" width="14.5703125" style="1" customWidth="1"/>
    <col min="2310" max="2310" width="16.28515625" style="1" customWidth="1"/>
    <col min="2311" max="2311" width="15.5703125" style="1" customWidth="1"/>
    <col min="2312" max="2312" width="2.28515625" style="1" customWidth="1"/>
    <col min="2313" max="2316" width="10" style="1" customWidth="1"/>
    <col min="2317" max="2560" width="9.140625" style="1"/>
    <col min="2561" max="2561" width="4" style="1" customWidth="1"/>
    <col min="2562" max="2562" width="23.85546875" style="1" customWidth="1"/>
    <col min="2563" max="2563" width="72.5703125" style="1" customWidth="1"/>
    <col min="2564" max="2564" width="21.28515625" style="1" customWidth="1"/>
    <col min="2565" max="2565" width="14.5703125" style="1" customWidth="1"/>
    <col min="2566" max="2566" width="16.28515625" style="1" customWidth="1"/>
    <col min="2567" max="2567" width="15.5703125" style="1" customWidth="1"/>
    <col min="2568" max="2568" width="2.28515625" style="1" customWidth="1"/>
    <col min="2569" max="2572" width="10" style="1" customWidth="1"/>
    <col min="2573" max="2816" width="9.140625" style="1"/>
    <col min="2817" max="2817" width="4" style="1" customWidth="1"/>
    <col min="2818" max="2818" width="23.85546875" style="1" customWidth="1"/>
    <col min="2819" max="2819" width="72.5703125" style="1" customWidth="1"/>
    <col min="2820" max="2820" width="21.28515625" style="1" customWidth="1"/>
    <col min="2821" max="2821" width="14.5703125" style="1" customWidth="1"/>
    <col min="2822" max="2822" width="16.28515625" style="1" customWidth="1"/>
    <col min="2823" max="2823" width="15.5703125" style="1" customWidth="1"/>
    <col min="2824" max="2824" width="2.28515625" style="1" customWidth="1"/>
    <col min="2825" max="2828" width="10" style="1" customWidth="1"/>
    <col min="2829" max="3072" width="9.140625" style="1"/>
    <col min="3073" max="3073" width="4" style="1" customWidth="1"/>
    <col min="3074" max="3074" width="23.85546875" style="1" customWidth="1"/>
    <col min="3075" max="3075" width="72.5703125" style="1" customWidth="1"/>
    <col min="3076" max="3076" width="21.28515625" style="1" customWidth="1"/>
    <col min="3077" max="3077" width="14.5703125" style="1" customWidth="1"/>
    <col min="3078" max="3078" width="16.28515625" style="1" customWidth="1"/>
    <col min="3079" max="3079" width="15.5703125" style="1" customWidth="1"/>
    <col min="3080" max="3080" width="2.28515625" style="1" customWidth="1"/>
    <col min="3081" max="3084" width="10" style="1" customWidth="1"/>
    <col min="3085" max="3328" width="9.140625" style="1"/>
    <col min="3329" max="3329" width="4" style="1" customWidth="1"/>
    <col min="3330" max="3330" width="23.85546875" style="1" customWidth="1"/>
    <col min="3331" max="3331" width="72.5703125" style="1" customWidth="1"/>
    <col min="3332" max="3332" width="21.28515625" style="1" customWidth="1"/>
    <col min="3333" max="3333" width="14.5703125" style="1" customWidth="1"/>
    <col min="3334" max="3334" width="16.28515625" style="1" customWidth="1"/>
    <col min="3335" max="3335" width="15.5703125" style="1" customWidth="1"/>
    <col min="3336" max="3336" width="2.28515625" style="1" customWidth="1"/>
    <col min="3337" max="3340" width="10" style="1" customWidth="1"/>
    <col min="3341" max="3584" width="9.140625" style="1"/>
    <col min="3585" max="3585" width="4" style="1" customWidth="1"/>
    <col min="3586" max="3586" width="23.85546875" style="1" customWidth="1"/>
    <col min="3587" max="3587" width="72.5703125" style="1" customWidth="1"/>
    <col min="3588" max="3588" width="21.28515625" style="1" customWidth="1"/>
    <col min="3589" max="3589" width="14.5703125" style="1" customWidth="1"/>
    <col min="3590" max="3590" width="16.28515625" style="1" customWidth="1"/>
    <col min="3591" max="3591" width="15.5703125" style="1" customWidth="1"/>
    <col min="3592" max="3592" width="2.28515625" style="1" customWidth="1"/>
    <col min="3593" max="3596" width="10" style="1" customWidth="1"/>
    <col min="3597" max="3840" width="9.140625" style="1"/>
    <col min="3841" max="3841" width="4" style="1" customWidth="1"/>
    <col min="3842" max="3842" width="23.85546875" style="1" customWidth="1"/>
    <col min="3843" max="3843" width="72.5703125" style="1" customWidth="1"/>
    <col min="3844" max="3844" width="21.28515625" style="1" customWidth="1"/>
    <col min="3845" max="3845" width="14.5703125" style="1" customWidth="1"/>
    <col min="3846" max="3846" width="16.28515625" style="1" customWidth="1"/>
    <col min="3847" max="3847" width="15.5703125" style="1" customWidth="1"/>
    <col min="3848" max="3848" width="2.28515625" style="1" customWidth="1"/>
    <col min="3849" max="3852" width="10" style="1" customWidth="1"/>
    <col min="3853" max="4096" width="9.140625" style="1"/>
    <col min="4097" max="4097" width="4" style="1" customWidth="1"/>
    <col min="4098" max="4098" width="23.85546875" style="1" customWidth="1"/>
    <col min="4099" max="4099" width="72.5703125" style="1" customWidth="1"/>
    <col min="4100" max="4100" width="21.28515625" style="1" customWidth="1"/>
    <col min="4101" max="4101" width="14.5703125" style="1" customWidth="1"/>
    <col min="4102" max="4102" width="16.28515625" style="1" customWidth="1"/>
    <col min="4103" max="4103" width="15.5703125" style="1" customWidth="1"/>
    <col min="4104" max="4104" width="2.28515625" style="1" customWidth="1"/>
    <col min="4105" max="4108" width="10" style="1" customWidth="1"/>
    <col min="4109" max="4352" width="9.140625" style="1"/>
    <col min="4353" max="4353" width="4" style="1" customWidth="1"/>
    <col min="4354" max="4354" width="23.85546875" style="1" customWidth="1"/>
    <col min="4355" max="4355" width="72.5703125" style="1" customWidth="1"/>
    <col min="4356" max="4356" width="21.28515625" style="1" customWidth="1"/>
    <col min="4357" max="4357" width="14.5703125" style="1" customWidth="1"/>
    <col min="4358" max="4358" width="16.28515625" style="1" customWidth="1"/>
    <col min="4359" max="4359" width="15.5703125" style="1" customWidth="1"/>
    <col min="4360" max="4360" width="2.28515625" style="1" customWidth="1"/>
    <col min="4361" max="4364" width="10" style="1" customWidth="1"/>
    <col min="4365" max="4608" width="9.140625" style="1"/>
    <col min="4609" max="4609" width="4" style="1" customWidth="1"/>
    <col min="4610" max="4610" width="23.85546875" style="1" customWidth="1"/>
    <col min="4611" max="4611" width="72.5703125" style="1" customWidth="1"/>
    <col min="4612" max="4612" width="21.28515625" style="1" customWidth="1"/>
    <col min="4613" max="4613" width="14.5703125" style="1" customWidth="1"/>
    <col min="4614" max="4614" width="16.28515625" style="1" customWidth="1"/>
    <col min="4615" max="4615" width="15.5703125" style="1" customWidth="1"/>
    <col min="4616" max="4616" width="2.28515625" style="1" customWidth="1"/>
    <col min="4617" max="4620" width="10" style="1" customWidth="1"/>
    <col min="4621" max="4864" width="9.140625" style="1"/>
    <col min="4865" max="4865" width="4" style="1" customWidth="1"/>
    <col min="4866" max="4866" width="23.85546875" style="1" customWidth="1"/>
    <col min="4867" max="4867" width="72.5703125" style="1" customWidth="1"/>
    <col min="4868" max="4868" width="21.28515625" style="1" customWidth="1"/>
    <col min="4869" max="4869" width="14.5703125" style="1" customWidth="1"/>
    <col min="4870" max="4870" width="16.28515625" style="1" customWidth="1"/>
    <col min="4871" max="4871" width="15.5703125" style="1" customWidth="1"/>
    <col min="4872" max="4872" width="2.28515625" style="1" customWidth="1"/>
    <col min="4873" max="4876" width="10" style="1" customWidth="1"/>
    <col min="4877" max="5120" width="9.140625" style="1"/>
    <col min="5121" max="5121" width="4" style="1" customWidth="1"/>
    <col min="5122" max="5122" width="23.85546875" style="1" customWidth="1"/>
    <col min="5123" max="5123" width="72.5703125" style="1" customWidth="1"/>
    <col min="5124" max="5124" width="21.28515625" style="1" customWidth="1"/>
    <col min="5125" max="5125" width="14.5703125" style="1" customWidth="1"/>
    <col min="5126" max="5126" width="16.28515625" style="1" customWidth="1"/>
    <col min="5127" max="5127" width="15.5703125" style="1" customWidth="1"/>
    <col min="5128" max="5128" width="2.28515625" style="1" customWidth="1"/>
    <col min="5129" max="5132" width="10" style="1" customWidth="1"/>
    <col min="5133" max="5376" width="9.140625" style="1"/>
    <col min="5377" max="5377" width="4" style="1" customWidth="1"/>
    <col min="5378" max="5378" width="23.85546875" style="1" customWidth="1"/>
    <col min="5379" max="5379" width="72.5703125" style="1" customWidth="1"/>
    <col min="5380" max="5380" width="21.28515625" style="1" customWidth="1"/>
    <col min="5381" max="5381" width="14.5703125" style="1" customWidth="1"/>
    <col min="5382" max="5382" width="16.28515625" style="1" customWidth="1"/>
    <col min="5383" max="5383" width="15.5703125" style="1" customWidth="1"/>
    <col min="5384" max="5384" width="2.28515625" style="1" customWidth="1"/>
    <col min="5385" max="5388" width="10" style="1" customWidth="1"/>
    <col min="5389" max="5632" width="9.140625" style="1"/>
    <col min="5633" max="5633" width="4" style="1" customWidth="1"/>
    <col min="5634" max="5634" width="23.85546875" style="1" customWidth="1"/>
    <col min="5635" max="5635" width="72.5703125" style="1" customWidth="1"/>
    <col min="5636" max="5636" width="21.28515625" style="1" customWidth="1"/>
    <col min="5637" max="5637" width="14.5703125" style="1" customWidth="1"/>
    <col min="5638" max="5638" width="16.28515625" style="1" customWidth="1"/>
    <col min="5639" max="5639" width="15.5703125" style="1" customWidth="1"/>
    <col min="5640" max="5640" width="2.28515625" style="1" customWidth="1"/>
    <col min="5641" max="5644" width="10" style="1" customWidth="1"/>
    <col min="5645" max="5888" width="9.140625" style="1"/>
    <col min="5889" max="5889" width="4" style="1" customWidth="1"/>
    <col min="5890" max="5890" width="23.85546875" style="1" customWidth="1"/>
    <col min="5891" max="5891" width="72.5703125" style="1" customWidth="1"/>
    <col min="5892" max="5892" width="21.28515625" style="1" customWidth="1"/>
    <col min="5893" max="5893" width="14.5703125" style="1" customWidth="1"/>
    <col min="5894" max="5894" width="16.28515625" style="1" customWidth="1"/>
    <col min="5895" max="5895" width="15.5703125" style="1" customWidth="1"/>
    <col min="5896" max="5896" width="2.28515625" style="1" customWidth="1"/>
    <col min="5897" max="5900" width="10" style="1" customWidth="1"/>
    <col min="5901" max="6144" width="9.140625" style="1"/>
    <col min="6145" max="6145" width="4" style="1" customWidth="1"/>
    <col min="6146" max="6146" width="23.85546875" style="1" customWidth="1"/>
    <col min="6147" max="6147" width="72.5703125" style="1" customWidth="1"/>
    <col min="6148" max="6148" width="21.28515625" style="1" customWidth="1"/>
    <col min="6149" max="6149" width="14.5703125" style="1" customWidth="1"/>
    <col min="6150" max="6150" width="16.28515625" style="1" customWidth="1"/>
    <col min="6151" max="6151" width="15.5703125" style="1" customWidth="1"/>
    <col min="6152" max="6152" width="2.28515625" style="1" customWidth="1"/>
    <col min="6153" max="6156" width="10" style="1" customWidth="1"/>
    <col min="6157" max="6400" width="9.140625" style="1"/>
    <col min="6401" max="6401" width="4" style="1" customWidth="1"/>
    <col min="6402" max="6402" width="23.85546875" style="1" customWidth="1"/>
    <col min="6403" max="6403" width="72.5703125" style="1" customWidth="1"/>
    <col min="6404" max="6404" width="21.28515625" style="1" customWidth="1"/>
    <col min="6405" max="6405" width="14.5703125" style="1" customWidth="1"/>
    <col min="6406" max="6406" width="16.28515625" style="1" customWidth="1"/>
    <col min="6407" max="6407" width="15.5703125" style="1" customWidth="1"/>
    <col min="6408" max="6408" width="2.28515625" style="1" customWidth="1"/>
    <col min="6409" max="6412" width="10" style="1" customWidth="1"/>
    <col min="6413" max="6656" width="9.140625" style="1"/>
    <col min="6657" max="6657" width="4" style="1" customWidth="1"/>
    <col min="6658" max="6658" width="23.85546875" style="1" customWidth="1"/>
    <col min="6659" max="6659" width="72.5703125" style="1" customWidth="1"/>
    <col min="6660" max="6660" width="21.28515625" style="1" customWidth="1"/>
    <col min="6661" max="6661" width="14.5703125" style="1" customWidth="1"/>
    <col min="6662" max="6662" width="16.28515625" style="1" customWidth="1"/>
    <col min="6663" max="6663" width="15.5703125" style="1" customWidth="1"/>
    <col min="6664" max="6664" width="2.28515625" style="1" customWidth="1"/>
    <col min="6665" max="6668" width="10" style="1" customWidth="1"/>
    <col min="6669" max="6912" width="9.140625" style="1"/>
    <col min="6913" max="6913" width="4" style="1" customWidth="1"/>
    <col min="6914" max="6914" width="23.85546875" style="1" customWidth="1"/>
    <col min="6915" max="6915" width="72.5703125" style="1" customWidth="1"/>
    <col min="6916" max="6916" width="21.28515625" style="1" customWidth="1"/>
    <col min="6917" max="6917" width="14.5703125" style="1" customWidth="1"/>
    <col min="6918" max="6918" width="16.28515625" style="1" customWidth="1"/>
    <col min="6919" max="6919" width="15.5703125" style="1" customWidth="1"/>
    <col min="6920" max="6920" width="2.28515625" style="1" customWidth="1"/>
    <col min="6921" max="6924" width="10" style="1" customWidth="1"/>
    <col min="6925" max="7168" width="9.140625" style="1"/>
    <col min="7169" max="7169" width="4" style="1" customWidth="1"/>
    <col min="7170" max="7170" width="23.85546875" style="1" customWidth="1"/>
    <col min="7171" max="7171" width="72.5703125" style="1" customWidth="1"/>
    <col min="7172" max="7172" width="21.28515625" style="1" customWidth="1"/>
    <col min="7173" max="7173" width="14.5703125" style="1" customWidth="1"/>
    <col min="7174" max="7174" width="16.28515625" style="1" customWidth="1"/>
    <col min="7175" max="7175" width="15.5703125" style="1" customWidth="1"/>
    <col min="7176" max="7176" width="2.28515625" style="1" customWidth="1"/>
    <col min="7177" max="7180" width="10" style="1" customWidth="1"/>
    <col min="7181" max="7424" width="9.140625" style="1"/>
    <col min="7425" max="7425" width="4" style="1" customWidth="1"/>
    <col min="7426" max="7426" width="23.85546875" style="1" customWidth="1"/>
    <col min="7427" max="7427" width="72.5703125" style="1" customWidth="1"/>
    <col min="7428" max="7428" width="21.28515625" style="1" customWidth="1"/>
    <col min="7429" max="7429" width="14.5703125" style="1" customWidth="1"/>
    <col min="7430" max="7430" width="16.28515625" style="1" customWidth="1"/>
    <col min="7431" max="7431" width="15.5703125" style="1" customWidth="1"/>
    <col min="7432" max="7432" width="2.28515625" style="1" customWidth="1"/>
    <col min="7433" max="7436" width="10" style="1" customWidth="1"/>
    <col min="7437" max="7680" width="9.140625" style="1"/>
    <col min="7681" max="7681" width="4" style="1" customWidth="1"/>
    <col min="7682" max="7682" width="23.85546875" style="1" customWidth="1"/>
    <col min="7683" max="7683" width="72.5703125" style="1" customWidth="1"/>
    <col min="7684" max="7684" width="21.28515625" style="1" customWidth="1"/>
    <col min="7685" max="7685" width="14.5703125" style="1" customWidth="1"/>
    <col min="7686" max="7686" width="16.28515625" style="1" customWidth="1"/>
    <col min="7687" max="7687" width="15.5703125" style="1" customWidth="1"/>
    <col min="7688" max="7688" width="2.28515625" style="1" customWidth="1"/>
    <col min="7689" max="7692" width="10" style="1" customWidth="1"/>
    <col min="7693" max="7936" width="9.140625" style="1"/>
    <col min="7937" max="7937" width="4" style="1" customWidth="1"/>
    <col min="7938" max="7938" width="23.85546875" style="1" customWidth="1"/>
    <col min="7939" max="7939" width="72.5703125" style="1" customWidth="1"/>
    <col min="7940" max="7940" width="21.28515625" style="1" customWidth="1"/>
    <col min="7941" max="7941" width="14.5703125" style="1" customWidth="1"/>
    <col min="7942" max="7942" width="16.28515625" style="1" customWidth="1"/>
    <col min="7943" max="7943" width="15.5703125" style="1" customWidth="1"/>
    <col min="7944" max="7944" width="2.28515625" style="1" customWidth="1"/>
    <col min="7945" max="7948" width="10" style="1" customWidth="1"/>
    <col min="7949" max="8192" width="9.140625" style="1"/>
    <col min="8193" max="8193" width="4" style="1" customWidth="1"/>
    <col min="8194" max="8194" width="23.85546875" style="1" customWidth="1"/>
    <col min="8195" max="8195" width="72.5703125" style="1" customWidth="1"/>
    <col min="8196" max="8196" width="21.28515625" style="1" customWidth="1"/>
    <col min="8197" max="8197" width="14.5703125" style="1" customWidth="1"/>
    <col min="8198" max="8198" width="16.28515625" style="1" customWidth="1"/>
    <col min="8199" max="8199" width="15.5703125" style="1" customWidth="1"/>
    <col min="8200" max="8200" width="2.28515625" style="1" customWidth="1"/>
    <col min="8201" max="8204" width="10" style="1" customWidth="1"/>
    <col min="8205" max="8448" width="9.140625" style="1"/>
    <col min="8449" max="8449" width="4" style="1" customWidth="1"/>
    <col min="8450" max="8450" width="23.85546875" style="1" customWidth="1"/>
    <col min="8451" max="8451" width="72.5703125" style="1" customWidth="1"/>
    <col min="8452" max="8452" width="21.28515625" style="1" customWidth="1"/>
    <col min="8453" max="8453" width="14.5703125" style="1" customWidth="1"/>
    <col min="8454" max="8454" width="16.28515625" style="1" customWidth="1"/>
    <col min="8455" max="8455" width="15.5703125" style="1" customWidth="1"/>
    <col min="8456" max="8456" width="2.28515625" style="1" customWidth="1"/>
    <col min="8457" max="8460" width="10" style="1" customWidth="1"/>
    <col min="8461" max="8704" width="9.140625" style="1"/>
    <col min="8705" max="8705" width="4" style="1" customWidth="1"/>
    <col min="8706" max="8706" width="23.85546875" style="1" customWidth="1"/>
    <col min="8707" max="8707" width="72.5703125" style="1" customWidth="1"/>
    <col min="8708" max="8708" width="21.28515625" style="1" customWidth="1"/>
    <col min="8709" max="8709" width="14.5703125" style="1" customWidth="1"/>
    <col min="8710" max="8710" width="16.28515625" style="1" customWidth="1"/>
    <col min="8711" max="8711" width="15.5703125" style="1" customWidth="1"/>
    <col min="8712" max="8712" width="2.28515625" style="1" customWidth="1"/>
    <col min="8713" max="8716" width="10" style="1" customWidth="1"/>
    <col min="8717" max="8960" width="9.140625" style="1"/>
    <col min="8961" max="8961" width="4" style="1" customWidth="1"/>
    <col min="8962" max="8962" width="23.85546875" style="1" customWidth="1"/>
    <col min="8963" max="8963" width="72.5703125" style="1" customWidth="1"/>
    <col min="8964" max="8964" width="21.28515625" style="1" customWidth="1"/>
    <col min="8965" max="8965" width="14.5703125" style="1" customWidth="1"/>
    <col min="8966" max="8966" width="16.28515625" style="1" customWidth="1"/>
    <col min="8967" max="8967" width="15.5703125" style="1" customWidth="1"/>
    <col min="8968" max="8968" width="2.28515625" style="1" customWidth="1"/>
    <col min="8969" max="8972" width="10" style="1" customWidth="1"/>
    <col min="8973" max="9216" width="9.140625" style="1"/>
    <col min="9217" max="9217" width="4" style="1" customWidth="1"/>
    <col min="9218" max="9218" width="23.85546875" style="1" customWidth="1"/>
    <col min="9219" max="9219" width="72.5703125" style="1" customWidth="1"/>
    <col min="9220" max="9220" width="21.28515625" style="1" customWidth="1"/>
    <col min="9221" max="9221" width="14.5703125" style="1" customWidth="1"/>
    <col min="9222" max="9222" width="16.28515625" style="1" customWidth="1"/>
    <col min="9223" max="9223" width="15.5703125" style="1" customWidth="1"/>
    <col min="9224" max="9224" width="2.28515625" style="1" customWidth="1"/>
    <col min="9225" max="9228" width="10" style="1" customWidth="1"/>
    <col min="9229" max="9472" width="9.140625" style="1"/>
    <col min="9473" max="9473" width="4" style="1" customWidth="1"/>
    <col min="9474" max="9474" width="23.85546875" style="1" customWidth="1"/>
    <col min="9475" max="9475" width="72.5703125" style="1" customWidth="1"/>
    <col min="9476" max="9476" width="21.28515625" style="1" customWidth="1"/>
    <col min="9477" max="9477" width="14.5703125" style="1" customWidth="1"/>
    <col min="9478" max="9478" width="16.28515625" style="1" customWidth="1"/>
    <col min="9479" max="9479" width="15.5703125" style="1" customWidth="1"/>
    <col min="9480" max="9480" width="2.28515625" style="1" customWidth="1"/>
    <col min="9481" max="9484" width="10" style="1" customWidth="1"/>
    <col min="9485" max="9728" width="9.140625" style="1"/>
    <col min="9729" max="9729" width="4" style="1" customWidth="1"/>
    <col min="9730" max="9730" width="23.85546875" style="1" customWidth="1"/>
    <col min="9731" max="9731" width="72.5703125" style="1" customWidth="1"/>
    <col min="9732" max="9732" width="21.28515625" style="1" customWidth="1"/>
    <col min="9733" max="9733" width="14.5703125" style="1" customWidth="1"/>
    <col min="9734" max="9734" width="16.28515625" style="1" customWidth="1"/>
    <col min="9735" max="9735" width="15.5703125" style="1" customWidth="1"/>
    <col min="9736" max="9736" width="2.28515625" style="1" customWidth="1"/>
    <col min="9737" max="9740" width="10" style="1" customWidth="1"/>
    <col min="9741" max="9984" width="9.140625" style="1"/>
    <col min="9985" max="9985" width="4" style="1" customWidth="1"/>
    <col min="9986" max="9986" width="23.85546875" style="1" customWidth="1"/>
    <col min="9987" max="9987" width="72.5703125" style="1" customWidth="1"/>
    <col min="9988" max="9988" width="21.28515625" style="1" customWidth="1"/>
    <col min="9989" max="9989" width="14.5703125" style="1" customWidth="1"/>
    <col min="9990" max="9990" width="16.28515625" style="1" customWidth="1"/>
    <col min="9991" max="9991" width="15.5703125" style="1" customWidth="1"/>
    <col min="9992" max="9992" width="2.28515625" style="1" customWidth="1"/>
    <col min="9993" max="9996" width="10" style="1" customWidth="1"/>
    <col min="9997" max="10240" width="9.140625" style="1"/>
    <col min="10241" max="10241" width="4" style="1" customWidth="1"/>
    <col min="10242" max="10242" width="23.85546875" style="1" customWidth="1"/>
    <col min="10243" max="10243" width="72.5703125" style="1" customWidth="1"/>
    <col min="10244" max="10244" width="21.28515625" style="1" customWidth="1"/>
    <col min="10245" max="10245" width="14.5703125" style="1" customWidth="1"/>
    <col min="10246" max="10246" width="16.28515625" style="1" customWidth="1"/>
    <col min="10247" max="10247" width="15.5703125" style="1" customWidth="1"/>
    <col min="10248" max="10248" width="2.28515625" style="1" customWidth="1"/>
    <col min="10249" max="10252" width="10" style="1" customWidth="1"/>
    <col min="10253" max="10496" width="9.140625" style="1"/>
    <col min="10497" max="10497" width="4" style="1" customWidth="1"/>
    <col min="10498" max="10498" width="23.85546875" style="1" customWidth="1"/>
    <col min="10499" max="10499" width="72.5703125" style="1" customWidth="1"/>
    <col min="10500" max="10500" width="21.28515625" style="1" customWidth="1"/>
    <col min="10501" max="10501" width="14.5703125" style="1" customWidth="1"/>
    <col min="10502" max="10502" width="16.28515625" style="1" customWidth="1"/>
    <col min="10503" max="10503" width="15.5703125" style="1" customWidth="1"/>
    <col min="10504" max="10504" width="2.28515625" style="1" customWidth="1"/>
    <col min="10505" max="10508" width="10" style="1" customWidth="1"/>
    <col min="10509" max="10752" width="9.140625" style="1"/>
    <col min="10753" max="10753" width="4" style="1" customWidth="1"/>
    <col min="10754" max="10754" width="23.85546875" style="1" customWidth="1"/>
    <col min="10755" max="10755" width="72.5703125" style="1" customWidth="1"/>
    <col min="10756" max="10756" width="21.28515625" style="1" customWidth="1"/>
    <col min="10757" max="10757" width="14.5703125" style="1" customWidth="1"/>
    <col min="10758" max="10758" width="16.28515625" style="1" customWidth="1"/>
    <col min="10759" max="10759" width="15.5703125" style="1" customWidth="1"/>
    <col min="10760" max="10760" width="2.28515625" style="1" customWidth="1"/>
    <col min="10761" max="10764" width="10" style="1" customWidth="1"/>
    <col min="10765" max="11008" width="9.140625" style="1"/>
    <col min="11009" max="11009" width="4" style="1" customWidth="1"/>
    <col min="11010" max="11010" width="23.85546875" style="1" customWidth="1"/>
    <col min="11011" max="11011" width="72.5703125" style="1" customWidth="1"/>
    <col min="11012" max="11012" width="21.28515625" style="1" customWidth="1"/>
    <col min="11013" max="11013" width="14.5703125" style="1" customWidth="1"/>
    <col min="11014" max="11014" width="16.28515625" style="1" customWidth="1"/>
    <col min="11015" max="11015" width="15.5703125" style="1" customWidth="1"/>
    <col min="11016" max="11016" width="2.28515625" style="1" customWidth="1"/>
    <col min="11017" max="11020" width="10" style="1" customWidth="1"/>
    <col min="11021" max="11264" width="9.140625" style="1"/>
    <col min="11265" max="11265" width="4" style="1" customWidth="1"/>
    <col min="11266" max="11266" width="23.85546875" style="1" customWidth="1"/>
    <col min="11267" max="11267" width="72.5703125" style="1" customWidth="1"/>
    <col min="11268" max="11268" width="21.28515625" style="1" customWidth="1"/>
    <col min="11269" max="11269" width="14.5703125" style="1" customWidth="1"/>
    <col min="11270" max="11270" width="16.28515625" style="1" customWidth="1"/>
    <col min="11271" max="11271" width="15.5703125" style="1" customWidth="1"/>
    <col min="11272" max="11272" width="2.28515625" style="1" customWidth="1"/>
    <col min="11273" max="11276" width="10" style="1" customWidth="1"/>
    <col min="11277" max="11520" width="9.140625" style="1"/>
    <col min="11521" max="11521" width="4" style="1" customWidth="1"/>
    <col min="11522" max="11522" width="23.85546875" style="1" customWidth="1"/>
    <col min="11523" max="11523" width="72.5703125" style="1" customWidth="1"/>
    <col min="11524" max="11524" width="21.28515625" style="1" customWidth="1"/>
    <col min="11525" max="11525" width="14.5703125" style="1" customWidth="1"/>
    <col min="11526" max="11526" width="16.28515625" style="1" customWidth="1"/>
    <col min="11527" max="11527" width="15.5703125" style="1" customWidth="1"/>
    <col min="11528" max="11528" width="2.28515625" style="1" customWidth="1"/>
    <col min="11529" max="11532" width="10" style="1" customWidth="1"/>
    <col min="11533" max="11776" width="9.140625" style="1"/>
    <col min="11777" max="11777" width="4" style="1" customWidth="1"/>
    <col min="11778" max="11778" width="23.85546875" style="1" customWidth="1"/>
    <col min="11779" max="11779" width="72.5703125" style="1" customWidth="1"/>
    <col min="11780" max="11780" width="21.28515625" style="1" customWidth="1"/>
    <col min="11781" max="11781" width="14.5703125" style="1" customWidth="1"/>
    <col min="11782" max="11782" width="16.28515625" style="1" customWidth="1"/>
    <col min="11783" max="11783" width="15.5703125" style="1" customWidth="1"/>
    <col min="11784" max="11784" width="2.28515625" style="1" customWidth="1"/>
    <col min="11785" max="11788" width="10" style="1" customWidth="1"/>
    <col min="11789" max="12032" width="9.140625" style="1"/>
    <col min="12033" max="12033" width="4" style="1" customWidth="1"/>
    <col min="12034" max="12034" width="23.85546875" style="1" customWidth="1"/>
    <col min="12035" max="12035" width="72.5703125" style="1" customWidth="1"/>
    <col min="12036" max="12036" width="21.28515625" style="1" customWidth="1"/>
    <col min="12037" max="12037" width="14.5703125" style="1" customWidth="1"/>
    <col min="12038" max="12038" width="16.28515625" style="1" customWidth="1"/>
    <col min="12039" max="12039" width="15.5703125" style="1" customWidth="1"/>
    <col min="12040" max="12040" width="2.28515625" style="1" customWidth="1"/>
    <col min="12041" max="12044" width="10" style="1" customWidth="1"/>
    <col min="12045" max="12288" width="9.140625" style="1"/>
    <col min="12289" max="12289" width="4" style="1" customWidth="1"/>
    <col min="12290" max="12290" width="23.85546875" style="1" customWidth="1"/>
    <col min="12291" max="12291" width="72.5703125" style="1" customWidth="1"/>
    <col min="12292" max="12292" width="21.28515625" style="1" customWidth="1"/>
    <col min="12293" max="12293" width="14.5703125" style="1" customWidth="1"/>
    <col min="12294" max="12294" width="16.28515625" style="1" customWidth="1"/>
    <col min="12295" max="12295" width="15.5703125" style="1" customWidth="1"/>
    <col min="12296" max="12296" width="2.28515625" style="1" customWidth="1"/>
    <col min="12297" max="12300" width="10" style="1" customWidth="1"/>
    <col min="12301" max="12544" width="9.140625" style="1"/>
    <col min="12545" max="12545" width="4" style="1" customWidth="1"/>
    <col min="12546" max="12546" width="23.85546875" style="1" customWidth="1"/>
    <col min="12547" max="12547" width="72.5703125" style="1" customWidth="1"/>
    <col min="12548" max="12548" width="21.28515625" style="1" customWidth="1"/>
    <col min="12549" max="12549" width="14.5703125" style="1" customWidth="1"/>
    <col min="12550" max="12550" width="16.28515625" style="1" customWidth="1"/>
    <col min="12551" max="12551" width="15.5703125" style="1" customWidth="1"/>
    <col min="12552" max="12552" width="2.28515625" style="1" customWidth="1"/>
    <col min="12553" max="12556" width="10" style="1" customWidth="1"/>
    <col min="12557" max="12800" width="9.140625" style="1"/>
    <col min="12801" max="12801" width="4" style="1" customWidth="1"/>
    <col min="12802" max="12802" width="23.85546875" style="1" customWidth="1"/>
    <col min="12803" max="12803" width="72.5703125" style="1" customWidth="1"/>
    <col min="12804" max="12804" width="21.28515625" style="1" customWidth="1"/>
    <col min="12805" max="12805" width="14.5703125" style="1" customWidth="1"/>
    <col min="12806" max="12806" width="16.28515625" style="1" customWidth="1"/>
    <col min="12807" max="12807" width="15.5703125" style="1" customWidth="1"/>
    <col min="12808" max="12808" width="2.28515625" style="1" customWidth="1"/>
    <col min="12809" max="12812" width="10" style="1" customWidth="1"/>
    <col min="12813" max="13056" width="9.140625" style="1"/>
    <col min="13057" max="13057" width="4" style="1" customWidth="1"/>
    <col min="13058" max="13058" width="23.85546875" style="1" customWidth="1"/>
    <col min="13059" max="13059" width="72.5703125" style="1" customWidth="1"/>
    <col min="13060" max="13060" width="21.28515625" style="1" customWidth="1"/>
    <col min="13061" max="13061" width="14.5703125" style="1" customWidth="1"/>
    <col min="13062" max="13062" width="16.28515625" style="1" customWidth="1"/>
    <col min="13063" max="13063" width="15.5703125" style="1" customWidth="1"/>
    <col min="13064" max="13064" width="2.28515625" style="1" customWidth="1"/>
    <col min="13065" max="13068" width="10" style="1" customWidth="1"/>
    <col min="13069" max="13312" width="9.140625" style="1"/>
    <col min="13313" max="13313" width="4" style="1" customWidth="1"/>
    <col min="13314" max="13314" width="23.85546875" style="1" customWidth="1"/>
    <col min="13315" max="13315" width="72.5703125" style="1" customWidth="1"/>
    <col min="13316" max="13316" width="21.28515625" style="1" customWidth="1"/>
    <col min="13317" max="13317" width="14.5703125" style="1" customWidth="1"/>
    <col min="13318" max="13318" width="16.28515625" style="1" customWidth="1"/>
    <col min="13319" max="13319" width="15.5703125" style="1" customWidth="1"/>
    <col min="13320" max="13320" width="2.28515625" style="1" customWidth="1"/>
    <col min="13321" max="13324" width="10" style="1" customWidth="1"/>
    <col min="13325" max="13568" width="9.140625" style="1"/>
    <col min="13569" max="13569" width="4" style="1" customWidth="1"/>
    <col min="13570" max="13570" width="23.85546875" style="1" customWidth="1"/>
    <col min="13571" max="13571" width="72.5703125" style="1" customWidth="1"/>
    <col min="13572" max="13572" width="21.28515625" style="1" customWidth="1"/>
    <col min="13573" max="13573" width="14.5703125" style="1" customWidth="1"/>
    <col min="13574" max="13574" width="16.28515625" style="1" customWidth="1"/>
    <col min="13575" max="13575" width="15.5703125" style="1" customWidth="1"/>
    <col min="13576" max="13576" width="2.28515625" style="1" customWidth="1"/>
    <col min="13577" max="13580" width="10" style="1" customWidth="1"/>
    <col min="13581" max="13824" width="9.140625" style="1"/>
    <col min="13825" max="13825" width="4" style="1" customWidth="1"/>
    <col min="13826" max="13826" width="23.85546875" style="1" customWidth="1"/>
    <col min="13827" max="13827" width="72.5703125" style="1" customWidth="1"/>
    <col min="13828" max="13828" width="21.28515625" style="1" customWidth="1"/>
    <col min="13829" max="13829" width="14.5703125" style="1" customWidth="1"/>
    <col min="13830" max="13830" width="16.28515625" style="1" customWidth="1"/>
    <col min="13831" max="13831" width="15.5703125" style="1" customWidth="1"/>
    <col min="13832" max="13832" width="2.28515625" style="1" customWidth="1"/>
    <col min="13833" max="13836" width="10" style="1" customWidth="1"/>
    <col min="13837" max="14080" width="9.140625" style="1"/>
    <col min="14081" max="14081" width="4" style="1" customWidth="1"/>
    <col min="14082" max="14082" width="23.85546875" style="1" customWidth="1"/>
    <col min="14083" max="14083" width="72.5703125" style="1" customWidth="1"/>
    <col min="14084" max="14084" width="21.28515625" style="1" customWidth="1"/>
    <col min="14085" max="14085" width="14.5703125" style="1" customWidth="1"/>
    <col min="14086" max="14086" width="16.28515625" style="1" customWidth="1"/>
    <col min="14087" max="14087" width="15.5703125" style="1" customWidth="1"/>
    <col min="14088" max="14088" width="2.28515625" style="1" customWidth="1"/>
    <col min="14089" max="14092" width="10" style="1" customWidth="1"/>
    <col min="14093" max="14336" width="9.140625" style="1"/>
    <col min="14337" max="14337" width="4" style="1" customWidth="1"/>
    <col min="14338" max="14338" width="23.85546875" style="1" customWidth="1"/>
    <col min="14339" max="14339" width="72.5703125" style="1" customWidth="1"/>
    <col min="14340" max="14340" width="21.28515625" style="1" customWidth="1"/>
    <col min="14341" max="14341" width="14.5703125" style="1" customWidth="1"/>
    <col min="14342" max="14342" width="16.28515625" style="1" customWidth="1"/>
    <col min="14343" max="14343" width="15.5703125" style="1" customWidth="1"/>
    <col min="14344" max="14344" width="2.28515625" style="1" customWidth="1"/>
    <col min="14345" max="14348" width="10" style="1" customWidth="1"/>
    <col min="14349" max="14592" width="9.140625" style="1"/>
    <col min="14593" max="14593" width="4" style="1" customWidth="1"/>
    <col min="14594" max="14594" width="23.85546875" style="1" customWidth="1"/>
    <col min="14595" max="14595" width="72.5703125" style="1" customWidth="1"/>
    <col min="14596" max="14596" width="21.28515625" style="1" customWidth="1"/>
    <col min="14597" max="14597" width="14.5703125" style="1" customWidth="1"/>
    <col min="14598" max="14598" width="16.28515625" style="1" customWidth="1"/>
    <col min="14599" max="14599" width="15.5703125" style="1" customWidth="1"/>
    <col min="14600" max="14600" width="2.28515625" style="1" customWidth="1"/>
    <col min="14601" max="14604" width="10" style="1" customWidth="1"/>
    <col min="14605" max="14848" width="9.140625" style="1"/>
    <col min="14849" max="14849" width="4" style="1" customWidth="1"/>
    <col min="14850" max="14850" width="23.85546875" style="1" customWidth="1"/>
    <col min="14851" max="14851" width="72.5703125" style="1" customWidth="1"/>
    <col min="14852" max="14852" width="21.28515625" style="1" customWidth="1"/>
    <col min="14853" max="14853" width="14.5703125" style="1" customWidth="1"/>
    <col min="14854" max="14854" width="16.28515625" style="1" customWidth="1"/>
    <col min="14855" max="14855" width="15.5703125" style="1" customWidth="1"/>
    <col min="14856" max="14856" width="2.28515625" style="1" customWidth="1"/>
    <col min="14857" max="14860" width="10" style="1" customWidth="1"/>
    <col min="14861" max="15104" width="9.140625" style="1"/>
    <col min="15105" max="15105" width="4" style="1" customWidth="1"/>
    <col min="15106" max="15106" width="23.85546875" style="1" customWidth="1"/>
    <col min="15107" max="15107" width="72.5703125" style="1" customWidth="1"/>
    <col min="15108" max="15108" width="21.28515625" style="1" customWidth="1"/>
    <col min="15109" max="15109" width="14.5703125" style="1" customWidth="1"/>
    <col min="15110" max="15110" width="16.28515625" style="1" customWidth="1"/>
    <col min="15111" max="15111" width="15.5703125" style="1" customWidth="1"/>
    <col min="15112" max="15112" width="2.28515625" style="1" customWidth="1"/>
    <col min="15113" max="15116" width="10" style="1" customWidth="1"/>
    <col min="15117" max="15360" width="9.140625" style="1"/>
    <col min="15361" max="15361" width="4" style="1" customWidth="1"/>
    <col min="15362" max="15362" width="23.85546875" style="1" customWidth="1"/>
    <col min="15363" max="15363" width="72.5703125" style="1" customWidth="1"/>
    <col min="15364" max="15364" width="21.28515625" style="1" customWidth="1"/>
    <col min="15365" max="15365" width="14.5703125" style="1" customWidth="1"/>
    <col min="15366" max="15366" width="16.28515625" style="1" customWidth="1"/>
    <col min="15367" max="15367" width="15.5703125" style="1" customWidth="1"/>
    <col min="15368" max="15368" width="2.28515625" style="1" customWidth="1"/>
    <col min="15369" max="15372" width="10" style="1" customWidth="1"/>
    <col min="15373" max="15616" width="9.140625" style="1"/>
    <col min="15617" max="15617" width="4" style="1" customWidth="1"/>
    <col min="15618" max="15618" width="23.85546875" style="1" customWidth="1"/>
    <col min="15619" max="15619" width="72.5703125" style="1" customWidth="1"/>
    <col min="15620" max="15620" width="21.28515625" style="1" customWidth="1"/>
    <col min="15621" max="15621" width="14.5703125" style="1" customWidth="1"/>
    <col min="15622" max="15622" width="16.28515625" style="1" customWidth="1"/>
    <col min="15623" max="15623" width="15.5703125" style="1" customWidth="1"/>
    <col min="15624" max="15624" width="2.28515625" style="1" customWidth="1"/>
    <col min="15625" max="15628" width="10" style="1" customWidth="1"/>
    <col min="15629" max="15872" width="9.140625" style="1"/>
    <col min="15873" max="15873" width="4" style="1" customWidth="1"/>
    <col min="15874" max="15874" width="23.85546875" style="1" customWidth="1"/>
    <col min="15875" max="15875" width="72.5703125" style="1" customWidth="1"/>
    <col min="15876" max="15876" width="21.28515625" style="1" customWidth="1"/>
    <col min="15877" max="15877" width="14.5703125" style="1" customWidth="1"/>
    <col min="15878" max="15878" width="16.28515625" style="1" customWidth="1"/>
    <col min="15879" max="15879" width="15.5703125" style="1" customWidth="1"/>
    <col min="15880" max="15880" width="2.28515625" style="1" customWidth="1"/>
    <col min="15881" max="15884" width="10" style="1" customWidth="1"/>
    <col min="15885" max="16128" width="9.140625" style="1"/>
    <col min="16129" max="16129" width="4" style="1" customWidth="1"/>
    <col min="16130" max="16130" width="23.85546875" style="1" customWidth="1"/>
    <col min="16131" max="16131" width="72.5703125" style="1" customWidth="1"/>
    <col min="16132" max="16132" width="21.28515625" style="1" customWidth="1"/>
    <col min="16133" max="16133" width="14.5703125" style="1" customWidth="1"/>
    <col min="16134" max="16134" width="16.28515625" style="1" customWidth="1"/>
    <col min="16135" max="16135" width="15.5703125" style="1" customWidth="1"/>
    <col min="16136" max="16136" width="2.28515625" style="1" customWidth="1"/>
    <col min="16137" max="16140" width="10" style="1" customWidth="1"/>
    <col min="16141" max="16384" width="9.140625" style="1"/>
  </cols>
  <sheetData>
    <row r="1" spans="1:15" ht="12" x14ac:dyDescent="0.25">
      <c r="E1" s="3" t="s">
        <v>0</v>
      </c>
      <c r="H1" s="1"/>
    </row>
    <row r="2" spans="1:15" ht="12.75" x14ac:dyDescent="0.25">
      <c r="D2" s="7"/>
      <c r="E2" s="3" t="s">
        <v>1</v>
      </c>
      <c r="H2" s="8"/>
    </row>
    <row r="3" spans="1:15" ht="17.25" customHeight="1" x14ac:dyDescent="0.25">
      <c r="C3" s="7"/>
      <c r="D3" s="7"/>
      <c r="E3" s="9" t="s">
        <v>2</v>
      </c>
      <c r="H3" s="8"/>
    </row>
    <row r="4" spans="1:15" s="11" customFormat="1" ht="17.25" customHeight="1" x14ac:dyDescent="0.25">
      <c r="A4" s="10"/>
      <c r="B4" s="10"/>
      <c r="C4" s="10"/>
      <c r="E4" s="3" t="s">
        <v>3</v>
      </c>
      <c r="F4" s="12"/>
      <c r="H4" s="13"/>
      <c r="I4" s="14"/>
      <c r="J4" s="14"/>
      <c r="K4" s="14"/>
      <c r="L4" s="15"/>
      <c r="M4" s="16"/>
      <c r="N4" s="17"/>
      <c r="O4" s="18"/>
    </row>
    <row r="5" spans="1:15" s="19" customFormat="1" ht="17.25" customHeight="1" x14ac:dyDescent="0.25">
      <c r="E5" s="20" t="s">
        <v>4</v>
      </c>
      <c r="H5" s="8"/>
      <c r="I5" s="21"/>
      <c r="J5" s="22"/>
      <c r="K5" s="22"/>
      <c r="L5" s="23"/>
      <c r="M5" s="24"/>
      <c r="N5" s="25"/>
      <c r="O5" s="8"/>
    </row>
    <row r="6" spans="1:15" ht="17.25" customHeight="1" x14ac:dyDescent="0.25">
      <c r="A6" s="26"/>
      <c r="B6" s="27"/>
      <c r="C6" s="28"/>
      <c r="D6" s="28"/>
      <c r="E6" s="29"/>
      <c r="F6" s="30"/>
      <c r="H6" s="31"/>
      <c r="I6" s="21"/>
      <c r="J6" s="22"/>
      <c r="K6" s="22"/>
      <c r="L6" s="23"/>
      <c r="M6" s="24"/>
      <c r="N6" s="25"/>
      <c r="O6" s="32"/>
    </row>
    <row r="7" spans="1:15" ht="30" customHeight="1" x14ac:dyDescent="0.25">
      <c r="C7" s="33"/>
      <c r="D7" s="1"/>
      <c r="E7" s="34"/>
      <c r="G7" s="31"/>
      <c r="H7" s="31"/>
      <c r="I7" s="21"/>
      <c r="J7" s="22"/>
      <c r="K7" s="22"/>
      <c r="L7" s="23"/>
      <c r="M7" s="35"/>
      <c r="N7" s="36"/>
      <c r="O7" s="37"/>
    </row>
    <row r="8" spans="1:15" ht="17.25" customHeight="1" x14ac:dyDescent="0.25">
      <c r="B8" s="38" t="s">
        <v>5</v>
      </c>
      <c r="C8" s="39" t="s">
        <v>6</v>
      </c>
      <c r="D8" s="1"/>
      <c r="G8" s="31"/>
      <c r="H8" s="31"/>
      <c r="I8" s="21"/>
      <c r="J8" s="22"/>
      <c r="K8" s="22"/>
      <c r="L8" s="23"/>
      <c r="M8" s="35"/>
      <c r="N8" s="36"/>
      <c r="O8" s="40"/>
    </row>
    <row r="9" spans="1:15" ht="17.25" customHeight="1" x14ac:dyDescent="0.25">
      <c r="A9" s="41"/>
      <c r="B9" s="42" t="s">
        <v>7</v>
      </c>
      <c r="C9" s="39" t="s">
        <v>8</v>
      </c>
      <c r="G9" s="31"/>
      <c r="H9" s="31"/>
      <c r="I9" s="21"/>
      <c r="J9" s="22"/>
      <c r="K9" s="22"/>
    </row>
    <row r="10" spans="1:15" ht="17.25" customHeight="1" x14ac:dyDescent="0.25">
      <c r="A10" s="41"/>
      <c r="B10" s="42" t="s">
        <v>9</v>
      </c>
      <c r="C10" s="39" t="s">
        <v>10</v>
      </c>
      <c r="G10" s="31"/>
      <c r="H10" s="31"/>
      <c r="I10" s="21"/>
      <c r="J10" s="22"/>
      <c r="K10" s="22"/>
    </row>
    <row r="11" spans="1:15" ht="17.25" customHeight="1" thickBot="1" x14ac:dyDescent="0.35">
      <c r="A11" s="41"/>
      <c r="B11" s="41"/>
      <c r="C11" s="43" t="s">
        <v>68</v>
      </c>
      <c r="D11" s="44"/>
      <c r="E11" s="45">
        <v>1800</v>
      </c>
      <c r="F11" s="46"/>
      <c r="H11" s="31"/>
      <c r="I11" s="47"/>
      <c r="J11" s="22"/>
      <c r="K11" s="22"/>
    </row>
    <row r="12" spans="1:15" ht="36.75" customHeight="1" thickBot="1" x14ac:dyDescent="0.3">
      <c r="A12" s="48" t="s">
        <v>11</v>
      </c>
      <c r="B12" s="49" t="s">
        <v>12</v>
      </c>
      <c r="C12" s="49" t="s">
        <v>13</v>
      </c>
      <c r="D12" s="49" t="s">
        <v>14</v>
      </c>
      <c r="E12" s="50" t="s">
        <v>15</v>
      </c>
      <c r="F12" s="51" t="s">
        <v>16</v>
      </c>
      <c r="G12" s="52" t="s">
        <v>17</v>
      </c>
      <c r="H12" s="53"/>
      <c r="I12" s="54" t="s">
        <v>18</v>
      </c>
      <c r="J12" s="54" t="s">
        <v>19</v>
      </c>
      <c r="K12" s="54" t="s">
        <v>20</v>
      </c>
      <c r="L12" s="54" t="s">
        <v>21</v>
      </c>
    </row>
    <row r="13" spans="1:15" ht="90.75" customHeight="1" x14ac:dyDescent="0.25">
      <c r="A13" s="55">
        <v>1</v>
      </c>
      <c r="B13" s="56">
        <f>0.2*0.35*2+0.3*0.5</f>
        <v>0.28999999999999998</v>
      </c>
      <c r="C13" s="57" t="s">
        <v>22</v>
      </c>
      <c r="D13" s="58" t="s">
        <v>23</v>
      </c>
      <c r="E13" s="59">
        <v>26860</v>
      </c>
      <c r="F13" s="60">
        <v>0</v>
      </c>
      <c r="G13" s="61">
        <f>E13*F13</f>
        <v>0</v>
      </c>
      <c r="H13" s="62"/>
      <c r="I13" s="63">
        <f>F13*K13</f>
        <v>0</v>
      </c>
      <c r="J13" s="64">
        <f>F13*L13</f>
        <v>0</v>
      </c>
      <c r="K13" s="65">
        <f>3.2*2*0.04</f>
        <v>0.25600000000000001</v>
      </c>
      <c r="L13" s="65">
        <v>176</v>
      </c>
    </row>
    <row r="14" spans="1:15" ht="54.75" customHeight="1" x14ac:dyDescent="0.25">
      <c r="A14" s="66">
        <v>2</v>
      </c>
      <c r="B14" s="67">
        <f>0.4*0.4*3+0.5*0.34*2</f>
        <v>0.82000000000000006</v>
      </c>
      <c r="C14" s="68" t="s">
        <v>24</v>
      </c>
      <c r="D14" s="1"/>
      <c r="E14" s="69">
        <v>4030</v>
      </c>
      <c r="F14" s="70">
        <v>0</v>
      </c>
      <c r="G14" s="61">
        <f t="shared" ref="G14:G32" si="0">E14*F14</f>
        <v>0</v>
      </c>
      <c r="H14" s="62"/>
      <c r="I14" s="63">
        <f t="shared" ref="I14:I32" si="1">F14*K14</f>
        <v>0</v>
      </c>
      <c r="J14" s="64">
        <f t="shared" ref="J14:J32" si="2">F14*L14</f>
        <v>0</v>
      </c>
      <c r="K14" s="65">
        <f>0.45*0.56*0.2</f>
        <v>5.0400000000000014E-2</v>
      </c>
      <c r="L14" s="65">
        <v>17</v>
      </c>
    </row>
    <row r="15" spans="1:15" ht="54.75" customHeight="1" x14ac:dyDescent="0.25">
      <c r="A15" s="66">
        <v>3</v>
      </c>
      <c r="B15" s="67"/>
      <c r="C15" s="68" t="s">
        <v>25</v>
      </c>
      <c r="D15" s="71" t="s">
        <v>26</v>
      </c>
      <c r="E15" s="140" t="s">
        <v>27</v>
      </c>
      <c r="F15" s="70">
        <v>0</v>
      </c>
      <c r="G15" s="61"/>
      <c r="H15" s="62"/>
      <c r="I15" s="63"/>
      <c r="J15" s="64"/>
      <c r="K15" s="65"/>
      <c r="L15" s="65"/>
    </row>
    <row r="16" spans="1:15" ht="54.75" customHeight="1" x14ac:dyDescent="0.25">
      <c r="A16" s="66">
        <v>4</v>
      </c>
      <c r="B16" s="67"/>
      <c r="C16" s="68" t="s">
        <v>28</v>
      </c>
      <c r="D16" s="71" t="s">
        <v>29</v>
      </c>
      <c r="E16" s="140" t="s">
        <v>27</v>
      </c>
      <c r="F16" s="70"/>
      <c r="G16" s="61"/>
      <c r="H16" s="62"/>
      <c r="I16" s="63"/>
      <c r="J16" s="64"/>
      <c r="K16" s="65"/>
      <c r="L16" s="65"/>
    </row>
    <row r="17" spans="1:16" ht="54.75" customHeight="1" x14ac:dyDescent="0.25">
      <c r="A17" s="66">
        <v>5</v>
      </c>
      <c r="B17" s="72"/>
      <c r="C17" s="68" t="s">
        <v>30</v>
      </c>
      <c r="D17" s="71" t="s">
        <v>26</v>
      </c>
      <c r="E17" s="140" t="s">
        <v>27</v>
      </c>
      <c r="F17" s="70"/>
      <c r="G17" s="61"/>
      <c r="H17" s="62"/>
      <c r="I17" s="63"/>
      <c r="J17" s="64"/>
      <c r="K17" s="65"/>
      <c r="L17" s="65"/>
    </row>
    <row r="18" spans="1:16" ht="54.75" customHeight="1" x14ac:dyDescent="0.25">
      <c r="A18" s="66">
        <v>6</v>
      </c>
      <c r="B18" s="73"/>
      <c r="C18" s="68" t="s">
        <v>31</v>
      </c>
      <c r="D18" s="71" t="s">
        <v>29</v>
      </c>
      <c r="E18" s="140" t="s">
        <v>27</v>
      </c>
      <c r="F18" s="70"/>
      <c r="G18" s="61"/>
      <c r="H18" s="62"/>
      <c r="I18" s="63"/>
      <c r="J18" s="64"/>
      <c r="K18" s="65"/>
      <c r="L18" s="65"/>
    </row>
    <row r="19" spans="1:16" s="74" customFormat="1" ht="90.75" customHeight="1" x14ac:dyDescent="0.25">
      <c r="A19" s="66">
        <v>7</v>
      </c>
      <c r="B19" s="67">
        <f>0.75*0.4*2+0.8*0.4+0.8*0.6+0.15*0.8+0.15*0.15*2</f>
        <v>1.5649999999999999</v>
      </c>
      <c r="C19" s="68" t="s">
        <v>32</v>
      </c>
      <c r="D19" s="71" t="s">
        <v>33</v>
      </c>
      <c r="E19" s="69">
        <v>14020</v>
      </c>
      <c r="F19" s="70">
        <v>0</v>
      </c>
      <c r="G19" s="61">
        <f t="shared" si="0"/>
        <v>0</v>
      </c>
      <c r="H19" s="62"/>
      <c r="I19" s="63">
        <f t="shared" si="1"/>
        <v>0</v>
      </c>
      <c r="J19" s="64">
        <f t="shared" si="2"/>
        <v>0</v>
      </c>
      <c r="K19" s="65">
        <f>1.6*2*0.04</f>
        <v>0.128</v>
      </c>
      <c r="L19" s="65">
        <v>88</v>
      </c>
    </row>
    <row r="20" spans="1:16" s="74" customFormat="1" ht="45" customHeight="1" x14ac:dyDescent="0.25">
      <c r="A20" s="66">
        <v>8</v>
      </c>
      <c r="B20" s="67"/>
      <c r="C20" s="68" t="s">
        <v>34</v>
      </c>
      <c r="D20" s="71" t="s">
        <v>35</v>
      </c>
      <c r="E20" s="69">
        <v>3440</v>
      </c>
      <c r="F20" s="70">
        <v>0</v>
      </c>
      <c r="G20" s="61">
        <f t="shared" si="0"/>
        <v>0</v>
      </c>
      <c r="H20" s="62"/>
      <c r="I20" s="63">
        <f t="shared" si="1"/>
        <v>0</v>
      </c>
      <c r="J20" s="64">
        <f t="shared" si="2"/>
        <v>0</v>
      </c>
      <c r="K20" s="65">
        <f>0.9*0.7*0.025</f>
        <v>1.575E-2</v>
      </c>
      <c r="L20" s="65">
        <v>15</v>
      </c>
    </row>
    <row r="21" spans="1:16" s="74" customFormat="1" ht="54.75" customHeight="1" x14ac:dyDescent="0.25">
      <c r="A21" s="66">
        <v>9</v>
      </c>
      <c r="B21" s="67">
        <f>0.6*0.4</f>
        <v>0.24</v>
      </c>
      <c r="C21" s="68" t="s">
        <v>36</v>
      </c>
      <c r="D21" s="71" t="s">
        <v>37</v>
      </c>
      <c r="E21" s="69">
        <v>6100</v>
      </c>
      <c r="F21" s="70">
        <v>0</v>
      </c>
      <c r="G21" s="61">
        <f t="shared" si="0"/>
        <v>0</v>
      </c>
      <c r="H21" s="62"/>
      <c r="I21" s="63">
        <f t="shared" si="1"/>
        <v>0</v>
      </c>
      <c r="J21" s="64">
        <f t="shared" si="2"/>
        <v>0</v>
      </c>
      <c r="K21" s="65">
        <f>1.12*0.37*0.15</f>
        <v>6.2160000000000007E-2</v>
      </c>
      <c r="L21" s="65">
        <v>31.5</v>
      </c>
    </row>
    <row r="22" spans="1:16" s="74" customFormat="1" ht="54.75" customHeight="1" x14ac:dyDescent="0.25">
      <c r="A22" s="66">
        <v>10</v>
      </c>
      <c r="B22" s="67"/>
      <c r="C22" s="68" t="s">
        <v>38</v>
      </c>
      <c r="D22" s="71" t="s">
        <v>39</v>
      </c>
      <c r="E22" s="69">
        <v>12540</v>
      </c>
      <c r="F22" s="70">
        <v>0</v>
      </c>
      <c r="G22" s="61">
        <f t="shared" si="0"/>
        <v>0</v>
      </c>
      <c r="H22" s="62"/>
      <c r="I22" s="63">
        <f t="shared" si="1"/>
        <v>0</v>
      </c>
      <c r="J22" s="64">
        <f t="shared" si="2"/>
        <v>0</v>
      </c>
      <c r="K22" s="65">
        <f>1.5*0.5*0.2</f>
        <v>0.15000000000000002</v>
      </c>
      <c r="L22" s="65">
        <v>68</v>
      </c>
    </row>
    <row r="23" spans="1:16" s="74" customFormat="1" ht="54.75" customHeight="1" x14ac:dyDescent="0.25">
      <c r="A23" s="66">
        <v>11</v>
      </c>
      <c r="B23" s="67">
        <f>0.6*0.6</f>
        <v>0.36</v>
      </c>
      <c r="C23" s="75" t="s">
        <v>40</v>
      </c>
      <c r="D23" s="76" t="s">
        <v>41</v>
      </c>
      <c r="E23" s="69">
        <v>13390</v>
      </c>
      <c r="F23" s="70">
        <v>0</v>
      </c>
      <c r="G23" s="61">
        <f t="shared" si="0"/>
        <v>0</v>
      </c>
      <c r="H23" s="62"/>
      <c r="I23" s="63">
        <f t="shared" si="1"/>
        <v>0</v>
      </c>
      <c r="J23" s="64">
        <f t="shared" si="2"/>
        <v>0</v>
      </c>
      <c r="K23" s="65">
        <f>0.65*0.5*0.05+0.4*0.4*0.05</f>
        <v>2.4250000000000001E-2</v>
      </c>
      <c r="L23" s="65">
        <v>22</v>
      </c>
    </row>
    <row r="24" spans="1:16" s="74" customFormat="1" ht="47.25" customHeight="1" x14ac:dyDescent="0.25">
      <c r="A24" s="66">
        <v>12</v>
      </c>
      <c r="B24" s="77"/>
      <c r="C24" s="78" t="s">
        <v>42</v>
      </c>
      <c r="D24" s="79" t="s">
        <v>43</v>
      </c>
      <c r="E24" s="69">
        <v>6090</v>
      </c>
      <c r="F24" s="70">
        <v>0</v>
      </c>
      <c r="G24" s="61">
        <f t="shared" si="0"/>
        <v>0</v>
      </c>
      <c r="H24" s="62"/>
      <c r="I24" s="63">
        <f t="shared" si="1"/>
        <v>0</v>
      </c>
      <c r="J24" s="64">
        <f t="shared" si="2"/>
        <v>0</v>
      </c>
      <c r="K24" s="65">
        <f>1.4*0.9*0.05</f>
        <v>6.3E-2</v>
      </c>
      <c r="L24" s="65">
        <v>27</v>
      </c>
    </row>
    <row r="25" spans="1:16" s="74" customFormat="1" ht="47.25" customHeight="1" x14ac:dyDescent="0.25">
      <c r="A25" s="66">
        <v>13</v>
      </c>
      <c r="B25" s="80"/>
      <c r="C25" s="78" t="s">
        <v>44</v>
      </c>
      <c r="D25" s="79" t="s">
        <v>45</v>
      </c>
      <c r="E25" s="69">
        <v>6991</v>
      </c>
      <c r="F25" s="70">
        <v>0</v>
      </c>
      <c r="G25" s="61">
        <f t="shared" si="0"/>
        <v>0</v>
      </c>
      <c r="H25" s="62"/>
      <c r="I25" s="63">
        <f t="shared" si="1"/>
        <v>0</v>
      </c>
      <c r="J25" s="64">
        <f t="shared" si="2"/>
        <v>0</v>
      </c>
      <c r="K25" s="65">
        <f>0.9*0.5*0.2</f>
        <v>9.0000000000000011E-2</v>
      </c>
      <c r="L25" s="65">
        <v>35</v>
      </c>
    </row>
    <row r="26" spans="1:16" s="86" customFormat="1" ht="54.75" customHeight="1" x14ac:dyDescent="0.25">
      <c r="A26" s="66">
        <v>14</v>
      </c>
      <c r="B26" s="81"/>
      <c r="C26" s="82" t="s">
        <v>46</v>
      </c>
      <c r="D26" s="83" t="s">
        <v>47</v>
      </c>
      <c r="E26" s="69">
        <v>4600</v>
      </c>
      <c r="F26" s="70">
        <v>0</v>
      </c>
      <c r="G26" s="61">
        <f t="shared" si="0"/>
        <v>0</v>
      </c>
      <c r="H26" s="84"/>
      <c r="I26" s="63">
        <f t="shared" si="1"/>
        <v>0</v>
      </c>
      <c r="J26" s="64">
        <f t="shared" si="2"/>
        <v>0</v>
      </c>
      <c r="K26" s="65">
        <f>1.4*0.6*0.025</f>
        <v>2.1000000000000001E-2</v>
      </c>
      <c r="L26" s="65">
        <v>19</v>
      </c>
      <c r="M26" s="85"/>
      <c r="N26" s="85"/>
      <c r="O26" s="85"/>
      <c r="P26" s="85"/>
    </row>
    <row r="27" spans="1:16" s="74" customFormat="1" ht="105.75" customHeight="1" x14ac:dyDescent="0.25">
      <c r="A27" s="66">
        <v>15</v>
      </c>
      <c r="B27" s="67">
        <f>1.9*0.5+0.35*1.65+0.5*0.3*3</f>
        <v>1.9774999999999998</v>
      </c>
      <c r="C27" s="68" t="s">
        <v>48</v>
      </c>
      <c r="D27" s="71" t="s">
        <v>49</v>
      </c>
      <c r="E27" s="69">
        <v>29840</v>
      </c>
      <c r="F27" s="70">
        <v>0</v>
      </c>
      <c r="G27" s="61">
        <f t="shared" si="0"/>
        <v>0</v>
      </c>
      <c r="H27" s="62"/>
      <c r="I27" s="63">
        <f t="shared" si="1"/>
        <v>0</v>
      </c>
      <c r="J27" s="64">
        <f t="shared" si="2"/>
        <v>0</v>
      </c>
      <c r="K27" s="65">
        <v>0.25</v>
      </c>
      <c r="L27" s="65">
        <v>166</v>
      </c>
    </row>
    <row r="28" spans="1:16" s="74" customFormat="1" ht="94.5" customHeight="1" x14ac:dyDescent="0.25">
      <c r="A28" s="66">
        <v>16</v>
      </c>
      <c r="B28" s="72"/>
      <c r="C28" s="87" t="s">
        <v>50</v>
      </c>
      <c r="D28" s="76" t="s">
        <v>51</v>
      </c>
      <c r="E28" s="69">
        <v>33400</v>
      </c>
      <c r="F28" s="70">
        <v>0</v>
      </c>
      <c r="G28" s="61">
        <f t="shared" si="0"/>
        <v>0</v>
      </c>
      <c r="H28" s="62"/>
      <c r="I28" s="63">
        <f t="shared" si="1"/>
        <v>0</v>
      </c>
      <c r="J28" s="64">
        <f t="shared" si="2"/>
        <v>0</v>
      </c>
      <c r="K28" s="65">
        <v>0.3</v>
      </c>
      <c r="L28" s="65">
        <v>205</v>
      </c>
    </row>
    <row r="29" spans="1:16" s="74" customFormat="1" ht="101.25" customHeight="1" x14ac:dyDescent="0.25">
      <c r="A29" s="66">
        <v>17</v>
      </c>
      <c r="B29" s="67"/>
      <c r="C29" s="88" t="s">
        <v>52</v>
      </c>
      <c r="D29" s="76" t="s">
        <v>53</v>
      </c>
      <c r="E29" s="69">
        <v>41080</v>
      </c>
      <c r="F29" s="70">
        <v>0</v>
      </c>
      <c r="G29" s="61">
        <f>E29*F29</f>
        <v>0</v>
      </c>
      <c r="H29" s="62"/>
      <c r="I29" s="63">
        <f t="shared" si="1"/>
        <v>0</v>
      </c>
      <c r="J29" s="64">
        <f t="shared" si="2"/>
        <v>0</v>
      </c>
      <c r="K29" s="65">
        <v>0.35</v>
      </c>
      <c r="L29" s="65">
        <v>230</v>
      </c>
    </row>
    <row r="30" spans="1:16" s="74" customFormat="1" ht="84.75" customHeight="1" x14ac:dyDescent="0.25">
      <c r="A30" s="66">
        <v>18</v>
      </c>
      <c r="B30" s="1"/>
      <c r="C30" s="89" t="s">
        <v>54</v>
      </c>
      <c r="D30" s="90" t="s">
        <v>55</v>
      </c>
      <c r="E30" s="140">
        <v>1700</v>
      </c>
      <c r="F30" s="70">
        <v>0</v>
      </c>
      <c r="G30" s="61">
        <f>E30*F30</f>
        <v>0</v>
      </c>
      <c r="H30" s="62"/>
      <c r="I30" s="63"/>
      <c r="J30" s="64"/>
      <c r="K30" s="65"/>
      <c r="L30" s="65"/>
    </row>
    <row r="31" spans="1:16" ht="55.5" customHeight="1" x14ac:dyDescent="0.25">
      <c r="A31" s="66">
        <v>19</v>
      </c>
      <c r="B31" s="67"/>
      <c r="C31" s="91" t="s">
        <v>56</v>
      </c>
      <c r="D31" s="92"/>
      <c r="E31" s="140">
        <v>7280</v>
      </c>
      <c r="F31" s="70">
        <v>0</v>
      </c>
      <c r="G31" s="61">
        <f t="shared" si="0"/>
        <v>0</v>
      </c>
      <c r="H31" s="93"/>
      <c r="I31" s="63">
        <f t="shared" si="1"/>
        <v>0</v>
      </c>
      <c r="J31" s="64">
        <f t="shared" si="2"/>
        <v>0</v>
      </c>
      <c r="K31" s="65"/>
      <c r="L31" s="65"/>
    </row>
    <row r="32" spans="1:16" ht="55.5" customHeight="1" thickBot="1" x14ac:dyDescent="0.3">
      <c r="A32" s="94">
        <v>20</v>
      </c>
      <c r="B32" s="95"/>
      <c r="C32" s="96" t="s">
        <v>57</v>
      </c>
      <c r="D32" s="97"/>
      <c r="E32" s="141">
        <v>5220</v>
      </c>
      <c r="F32" s="98">
        <v>0</v>
      </c>
      <c r="G32" s="99">
        <f t="shared" si="0"/>
        <v>0</v>
      </c>
      <c r="H32" s="93"/>
      <c r="I32" s="63">
        <f t="shared" si="1"/>
        <v>0</v>
      </c>
      <c r="J32" s="64">
        <f t="shared" si="2"/>
        <v>0</v>
      </c>
      <c r="K32" s="65"/>
      <c r="L32" s="65"/>
    </row>
    <row r="33" spans="1:13" s="74" customFormat="1" ht="34.5" customHeight="1" x14ac:dyDescent="0.25">
      <c r="A33" s="100"/>
      <c r="B33" s="101" t="s">
        <v>58</v>
      </c>
      <c r="C33" s="102"/>
      <c r="D33" s="103" t="s">
        <v>59</v>
      </c>
      <c r="E33" s="104"/>
      <c r="F33" s="105"/>
      <c r="G33" s="106">
        <f>SUM(G13:G32)</f>
        <v>0</v>
      </c>
      <c r="H33" s="62"/>
      <c r="I33" s="107">
        <f>SUM(I13:I32)</f>
        <v>0</v>
      </c>
      <c r="J33" s="107">
        <f>SUM(J13:J32)</f>
        <v>0</v>
      </c>
      <c r="K33" s="108"/>
      <c r="L33" s="6"/>
    </row>
    <row r="34" spans="1:13" ht="15.75" x14ac:dyDescent="0.25">
      <c r="A34" s="74"/>
      <c r="B34" s="109"/>
      <c r="C34" s="23"/>
      <c r="D34" s="110"/>
      <c r="E34" s="111"/>
      <c r="F34" s="110"/>
      <c r="G34" s="112" t="s">
        <v>60</v>
      </c>
      <c r="H34" s="113"/>
      <c r="I34" s="114" t="s">
        <v>61</v>
      </c>
      <c r="J34" s="114" t="s">
        <v>62</v>
      </c>
      <c r="K34" s="108"/>
    </row>
    <row r="35" spans="1:13" ht="12.75" x14ac:dyDescent="0.25">
      <c r="A35" s="115"/>
      <c r="B35" s="115"/>
      <c r="C35" s="115"/>
      <c r="D35" s="115"/>
      <c r="E35" s="116"/>
      <c r="F35" s="1"/>
      <c r="G35" s="117">
        <f>I33</f>
        <v>0</v>
      </c>
      <c r="H35" s="1"/>
      <c r="I35" s="118"/>
      <c r="J35" s="108"/>
      <c r="K35" s="108"/>
    </row>
    <row r="36" spans="1:13" ht="11.25" x14ac:dyDescent="0.25">
      <c r="A36" s="115"/>
      <c r="B36" s="115"/>
      <c r="C36" s="115"/>
      <c r="D36" s="115"/>
      <c r="E36" s="116"/>
      <c r="F36" s="119"/>
      <c r="G36" s="112" t="s">
        <v>63</v>
      </c>
      <c r="H36" s="1"/>
      <c r="I36" s="118"/>
      <c r="J36" s="108"/>
      <c r="K36" s="108"/>
    </row>
    <row r="37" spans="1:13" ht="15.75" x14ac:dyDescent="0.25">
      <c r="A37" s="115"/>
      <c r="B37" s="115"/>
      <c r="C37" s="115"/>
      <c r="D37" s="115"/>
      <c r="E37" s="116"/>
      <c r="F37" s="1"/>
      <c r="G37" s="117">
        <f>J33</f>
        <v>0</v>
      </c>
      <c r="H37" s="1"/>
      <c r="I37" s="120"/>
      <c r="J37" s="121"/>
      <c r="K37" s="122"/>
      <c r="L37" s="123"/>
    </row>
    <row r="38" spans="1:13" ht="15.75" x14ac:dyDescent="0.25">
      <c r="A38" s="115"/>
      <c r="B38" s="115"/>
      <c r="C38" s="115"/>
      <c r="D38" s="115"/>
      <c r="E38" s="116"/>
      <c r="F38" s="124"/>
      <c r="G38" s="125"/>
      <c r="H38" s="1"/>
      <c r="I38" s="120"/>
      <c r="J38" s="121"/>
      <c r="K38" s="122"/>
      <c r="L38" s="123"/>
    </row>
    <row r="39" spans="1:13" ht="48.75" customHeight="1" x14ac:dyDescent="0.25">
      <c r="A39" s="115"/>
      <c r="B39" s="115"/>
      <c r="C39" s="126" t="s">
        <v>64</v>
      </c>
      <c r="D39" s="126"/>
      <c r="E39" s="126"/>
      <c r="F39" s="127"/>
      <c r="G39" s="127"/>
      <c r="H39" s="1"/>
      <c r="I39" s="5"/>
      <c r="J39" s="118"/>
      <c r="K39" s="108"/>
    </row>
    <row r="40" spans="1:13" ht="46.5" customHeight="1" x14ac:dyDescent="0.25">
      <c r="A40" s="115"/>
      <c r="B40" s="115"/>
      <c r="C40" s="126" t="s">
        <v>65</v>
      </c>
      <c r="D40" s="126"/>
      <c r="E40" s="126"/>
      <c r="F40" s="127"/>
      <c r="G40" s="127"/>
      <c r="H40" s="128"/>
      <c r="I40" s="5"/>
      <c r="J40" s="118"/>
      <c r="K40" s="108"/>
    </row>
    <row r="41" spans="1:13" ht="79.5" customHeight="1" x14ac:dyDescent="0.25">
      <c r="A41" s="129"/>
      <c r="B41" s="129"/>
      <c r="C41" s="126" t="s">
        <v>66</v>
      </c>
      <c r="D41" s="126"/>
      <c r="E41" s="126"/>
      <c r="F41" s="127"/>
      <c r="G41" s="127"/>
      <c r="I41" s="5"/>
      <c r="J41" s="118"/>
      <c r="K41" s="108"/>
      <c r="M41" s="130"/>
    </row>
    <row r="42" spans="1:13" ht="72.75" customHeight="1" x14ac:dyDescent="0.25">
      <c r="A42" s="131"/>
      <c r="B42" s="132"/>
      <c r="C42" s="126" t="s">
        <v>67</v>
      </c>
      <c r="D42" s="126"/>
      <c r="E42" s="126"/>
      <c r="F42" s="127"/>
      <c r="G42" s="127"/>
      <c r="I42" s="5"/>
      <c r="J42" s="118"/>
      <c r="K42" s="108"/>
      <c r="M42" s="130"/>
    </row>
    <row r="43" spans="1:13" ht="15.75" x14ac:dyDescent="0.25">
      <c r="A43" s="23"/>
      <c r="B43" s="129"/>
      <c r="C43" s="129"/>
      <c r="D43" s="129"/>
      <c r="E43" s="129"/>
      <c r="F43" s="129"/>
      <c r="G43" s="129"/>
      <c r="I43" s="5"/>
      <c r="J43" s="118"/>
      <c r="K43" s="108"/>
      <c r="M43" s="130"/>
    </row>
    <row r="44" spans="1:13" ht="15.75" x14ac:dyDescent="0.25">
      <c r="A44" s="129"/>
      <c r="B44" s="129"/>
      <c r="C44" s="129"/>
      <c r="D44" s="129"/>
      <c r="E44" s="129"/>
      <c r="F44" s="129"/>
      <c r="G44" s="129"/>
      <c r="I44" s="5"/>
      <c r="J44" s="118"/>
      <c r="K44" s="108"/>
      <c r="M44" s="130"/>
    </row>
    <row r="45" spans="1:13" x14ac:dyDescent="0.25">
      <c r="A45" s="74"/>
      <c r="B45" s="74"/>
      <c r="C45" s="74"/>
      <c r="D45" s="74"/>
      <c r="E45" s="133"/>
      <c r="F45" s="134"/>
      <c r="G45" s="134"/>
      <c r="M45" s="130"/>
    </row>
    <row r="46" spans="1:13" x14ac:dyDescent="0.25">
      <c r="E46" s="41"/>
      <c r="F46" s="135"/>
      <c r="G46" s="135"/>
      <c r="M46" s="130"/>
    </row>
    <row r="47" spans="1:13" ht="15.75" x14ac:dyDescent="0.25">
      <c r="B47" s="136"/>
      <c r="D47" s="136"/>
      <c r="E47" s="41"/>
      <c r="F47" s="135"/>
      <c r="G47" s="135"/>
      <c r="M47" s="130"/>
    </row>
    <row r="48" spans="1:13" ht="15.75" x14ac:dyDescent="0.25">
      <c r="B48" s="136"/>
      <c r="D48" s="136"/>
      <c r="E48" s="41"/>
      <c r="F48" s="135"/>
      <c r="G48" s="135"/>
      <c r="M48" s="130"/>
    </row>
    <row r="49" spans="2:13" ht="29.25" customHeight="1" x14ac:dyDescent="0.25">
      <c r="B49" s="137"/>
      <c r="D49" s="137"/>
      <c r="E49" s="41"/>
      <c r="F49" s="135"/>
      <c r="G49" s="135"/>
      <c r="M49" s="130"/>
    </row>
    <row r="50" spans="2:13" ht="15.75" x14ac:dyDescent="0.25">
      <c r="B50" s="136"/>
      <c r="D50" s="136"/>
      <c r="E50" s="41"/>
      <c r="F50" s="135"/>
      <c r="G50" s="135"/>
      <c r="M50" s="130"/>
    </row>
    <row r="51" spans="2:13" ht="15.75" x14ac:dyDescent="0.25">
      <c r="B51" s="138"/>
      <c r="D51" s="138"/>
      <c r="E51" s="41"/>
      <c r="F51" s="135"/>
      <c r="G51" s="135"/>
      <c r="M51" s="130"/>
    </row>
    <row r="52" spans="2:13" ht="12" x14ac:dyDescent="0.25">
      <c r="B52" s="139"/>
      <c r="C52" s="74"/>
    </row>
    <row r="53" spans="2:13" ht="12" x14ac:dyDescent="0.25">
      <c r="B53" s="139"/>
      <c r="C53" s="74"/>
    </row>
    <row r="54" spans="2:13" x14ac:dyDescent="0.25">
      <c r="C54" s="74"/>
    </row>
    <row r="55" spans="2:13" x14ac:dyDescent="0.25">
      <c r="C55" s="74"/>
    </row>
    <row r="56" spans="2:13" x14ac:dyDescent="0.25">
      <c r="C56" s="74"/>
    </row>
    <row r="57" spans="2:13" x14ac:dyDescent="0.25">
      <c r="C57" s="74"/>
    </row>
  </sheetData>
  <sheetProtection formatColumns="0" formatRows="0" insertColumns="0" insertRows="0" insertHyperlinks="0" deleteColumns="0" deleteRows="0" pivotTables="0"/>
  <protectedRanges>
    <protectedRange sqref="C9:C10 G12:H12 F13:F32 F34" name="Диапазон2"/>
  </protectedRanges>
  <mergeCells count="6">
    <mergeCell ref="C6:D6"/>
    <mergeCell ref="B24:B25"/>
    <mergeCell ref="C39:E39"/>
    <mergeCell ref="C40:E40"/>
    <mergeCell ref="C41:E41"/>
    <mergeCell ref="C42:E42"/>
  </mergeCells>
  <conditionalFormatting sqref="B8">
    <cfRule type="expression" dxfId="3" priority="2">
      <formula>NOT(ISERROR(SEARCH("любой",B8)))</formula>
    </cfRule>
  </conditionalFormatting>
  <conditionalFormatting sqref="C8">
    <cfRule type="expression" dxfId="2" priority="3">
      <formula>NOT(ISERROR(SEARCH("любой",C8)))</formula>
    </cfRule>
  </conditionalFormatting>
  <conditionalFormatting sqref="B9:C10">
    <cfRule type="expression" dxfId="1" priority="4">
      <formula>NOT(ISERROR(SEARCH("любой",#REF!)))</formula>
    </cfRule>
  </conditionalFormatting>
  <conditionalFormatting sqref="E1:E4">
    <cfRule type="containsText" dxfId="0" priority="1" stopIfTrue="1" operator="containsText" text="любой">
      <formula>NOT(ISERROR(SEARCH("любой",E1)))</formula>
    </cfRule>
  </conditionalFormatting>
  <dataValidations count="1">
    <dataValidation type="custom" allowBlank="1" showInputMessage="1" showErrorMessage="1" sqref="E33:E34 JA33:JA34 SW33:SW34 ACS33:ACS34 AMO33:AMO34 AWK33:AWK34 BGG33:BGG34 BQC33:BQC34 BZY33:BZY34 CJU33:CJU34 CTQ33:CTQ34 DDM33:DDM34 DNI33:DNI34 DXE33:DXE34 EHA33:EHA34 EQW33:EQW34 FAS33:FAS34 FKO33:FKO34 FUK33:FUK34 GEG33:GEG34 GOC33:GOC34 GXY33:GXY34 HHU33:HHU34 HRQ33:HRQ34 IBM33:IBM34 ILI33:ILI34 IVE33:IVE34 JFA33:JFA34 JOW33:JOW34 JYS33:JYS34 KIO33:KIO34 KSK33:KSK34 LCG33:LCG34 LMC33:LMC34 LVY33:LVY34 MFU33:MFU34 MPQ33:MPQ34 MZM33:MZM34 NJI33:NJI34 NTE33:NTE34 ODA33:ODA34 OMW33:OMW34 OWS33:OWS34 PGO33:PGO34 PQK33:PQK34 QAG33:QAG34 QKC33:QKC34 QTY33:QTY34 RDU33:RDU34 RNQ33:RNQ34 RXM33:RXM34 SHI33:SHI34 SRE33:SRE34 TBA33:TBA34 TKW33:TKW34 TUS33:TUS34 UEO33:UEO34 UOK33:UOK34 UYG33:UYG34 VIC33:VIC34 VRY33:VRY34 WBU33:WBU34 WLQ33:WLQ34 WVM33:WVM34 E65569:E65570 JA65569:JA65570 SW65569:SW65570 ACS65569:ACS65570 AMO65569:AMO65570 AWK65569:AWK65570 BGG65569:BGG65570 BQC65569:BQC65570 BZY65569:BZY65570 CJU65569:CJU65570 CTQ65569:CTQ65570 DDM65569:DDM65570 DNI65569:DNI65570 DXE65569:DXE65570 EHA65569:EHA65570 EQW65569:EQW65570 FAS65569:FAS65570 FKO65569:FKO65570 FUK65569:FUK65570 GEG65569:GEG65570 GOC65569:GOC65570 GXY65569:GXY65570 HHU65569:HHU65570 HRQ65569:HRQ65570 IBM65569:IBM65570 ILI65569:ILI65570 IVE65569:IVE65570 JFA65569:JFA65570 JOW65569:JOW65570 JYS65569:JYS65570 KIO65569:KIO65570 KSK65569:KSK65570 LCG65569:LCG65570 LMC65569:LMC65570 LVY65569:LVY65570 MFU65569:MFU65570 MPQ65569:MPQ65570 MZM65569:MZM65570 NJI65569:NJI65570 NTE65569:NTE65570 ODA65569:ODA65570 OMW65569:OMW65570 OWS65569:OWS65570 PGO65569:PGO65570 PQK65569:PQK65570 QAG65569:QAG65570 QKC65569:QKC65570 QTY65569:QTY65570 RDU65569:RDU65570 RNQ65569:RNQ65570 RXM65569:RXM65570 SHI65569:SHI65570 SRE65569:SRE65570 TBA65569:TBA65570 TKW65569:TKW65570 TUS65569:TUS65570 UEO65569:UEO65570 UOK65569:UOK65570 UYG65569:UYG65570 VIC65569:VIC65570 VRY65569:VRY65570 WBU65569:WBU65570 WLQ65569:WLQ65570 WVM65569:WVM65570 E131105:E131106 JA131105:JA131106 SW131105:SW131106 ACS131105:ACS131106 AMO131105:AMO131106 AWK131105:AWK131106 BGG131105:BGG131106 BQC131105:BQC131106 BZY131105:BZY131106 CJU131105:CJU131106 CTQ131105:CTQ131106 DDM131105:DDM131106 DNI131105:DNI131106 DXE131105:DXE131106 EHA131105:EHA131106 EQW131105:EQW131106 FAS131105:FAS131106 FKO131105:FKO131106 FUK131105:FUK131106 GEG131105:GEG131106 GOC131105:GOC131106 GXY131105:GXY131106 HHU131105:HHU131106 HRQ131105:HRQ131106 IBM131105:IBM131106 ILI131105:ILI131106 IVE131105:IVE131106 JFA131105:JFA131106 JOW131105:JOW131106 JYS131105:JYS131106 KIO131105:KIO131106 KSK131105:KSK131106 LCG131105:LCG131106 LMC131105:LMC131106 LVY131105:LVY131106 MFU131105:MFU131106 MPQ131105:MPQ131106 MZM131105:MZM131106 NJI131105:NJI131106 NTE131105:NTE131106 ODA131105:ODA131106 OMW131105:OMW131106 OWS131105:OWS131106 PGO131105:PGO131106 PQK131105:PQK131106 QAG131105:QAG131106 QKC131105:QKC131106 QTY131105:QTY131106 RDU131105:RDU131106 RNQ131105:RNQ131106 RXM131105:RXM131106 SHI131105:SHI131106 SRE131105:SRE131106 TBA131105:TBA131106 TKW131105:TKW131106 TUS131105:TUS131106 UEO131105:UEO131106 UOK131105:UOK131106 UYG131105:UYG131106 VIC131105:VIC131106 VRY131105:VRY131106 WBU131105:WBU131106 WLQ131105:WLQ131106 WVM131105:WVM131106 E196641:E196642 JA196641:JA196642 SW196641:SW196642 ACS196641:ACS196642 AMO196641:AMO196642 AWK196641:AWK196642 BGG196641:BGG196642 BQC196641:BQC196642 BZY196641:BZY196642 CJU196641:CJU196642 CTQ196641:CTQ196642 DDM196641:DDM196642 DNI196641:DNI196642 DXE196641:DXE196642 EHA196641:EHA196642 EQW196641:EQW196642 FAS196641:FAS196642 FKO196641:FKO196642 FUK196641:FUK196642 GEG196641:GEG196642 GOC196641:GOC196642 GXY196641:GXY196642 HHU196641:HHU196642 HRQ196641:HRQ196642 IBM196641:IBM196642 ILI196641:ILI196642 IVE196641:IVE196642 JFA196641:JFA196642 JOW196641:JOW196642 JYS196641:JYS196642 KIO196641:KIO196642 KSK196641:KSK196642 LCG196641:LCG196642 LMC196641:LMC196642 LVY196641:LVY196642 MFU196641:MFU196642 MPQ196641:MPQ196642 MZM196641:MZM196642 NJI196641:NJI196642 NTE196641:NTE196642 ODA196641:ODA196642 OMW196641:OMW196642 OWS196641:OWS196642 PGO196641:PGO196642 PQK196641:PQK196642 QAG196641:QAG196642 QKC196641:QKC196642 QTY196641:QTY196642 RDU196641:RDU196642 RNQ196641:RNQ196642 RXM196641:RXM196642 SHI196641:SHI196642 SRE196641:SRE196642 TBA196641:TBA196642 TKW196641:TKW196642 TUS196641:TUS196642 UEO196641:UEO196642 UOK196641:UOK196642 UYG196641:UYG196642 VIC196641:VIC196642 VRY196641:VRY196642 WBU196641:WBU196642 WLQ196641:WLQ196642 WVM196641:WVM196642 E262177:E262178 JA262177:JA262178 SW262177:SW262178 ACS262177:ACS262178 AMO262177:AMO262178 AWK262177:AWK262178 BGG262177:BGG262178 BQC262177:BQC262178 BZY262177:BZY262178 CJU262177:CJU262178 CTQ262177:CTQ262178 DDM262177:DDM262178 DNI262177:DNI262178 DXE262177:DXE262178 EHA262177:EHA262178 EQW262177:EQW262178 FAS262177:FAS262178 FKO262177:FKO262178 FUK262177:FUK262178 GEG262177:GEG262178 GOC262177:GOC262178 GXY262177:GXY262178 HHU262177:HHU262178 HRQ262177:HRQ262178 IBM262177:IBM262178 ILI262177:ILI262178 IVE262177:IVE262178 JFA262177:JFA262178 JOW262177:JOW262178 JYS262177:JYS262178 KIO262177:KIO262178 KSK262177:KSK262178 LCG262177:LCG262178 LMC262177:LMC262178 LVY262177:LVY262178 MFU262177:MFU262178 MPQ262177:MPQ262178 MZM262177:MZM262178 NJI262177:NJI262178 NTE262177:NTE262178 ODA262177:ODA262178 OMW262177:OMW262178 OWS262177:OWS262178 PGO262177:PGO262178 PQK262177:PQK262178 QAG262177:QAG262178 QKC262177:QKC262178 QTY262177:QTY262178 RDU262177:RDU262178 RNQ262177:RNQ262178 RXM262177:RXM262178 SHI262177:SHI262178 SRE262177:SRE262178 TBA262177:TBA262178 TKW262177:TKW262178 TUS262177:TUS262178 UEO262177:UEO262178 UOK262177:UOK262178 UYG262177:UYG262178 VIC262177:VIC262178 VRY262177:VRY262178 WBU262177:WBU262178 WLQ262177:WLQ262178 WVM262177:WVM262178 E327713:E327714 JA327713:JA327714 SW327713:SW327714 ACS327713:ACS327714 AMO327713:AMO327714 AWK327713:AWK327714 BGG327713:BGG327714 BQC327713:BQC327714 BZY327713:BZY327714 CJU327713:CJU327714 CTQ327713:CTQ327714 DDM327713:DDM327714 DNI327713:DNI327714 DXE327713:DXE327714 EHA327713:EHA327714 EQW327713:EQW327714 FAS327713:FAS327714 FKO327713:FKO327714 FUK327713:FUK327714 GEG327713:GEG327714 GOC327713:GOC327714 GXY327713:GXY327714 HHU327713:HHU327714 HRQ327713:HRQ327714 IBM327713:IBM327714 ILI327713:ILI327714 IVE327713:IVE327714 JFA327713:JFA327714 JOW327713:JOW327714 JYS327713:JYS327714 KIO327713:KIO327714 KSK327713:KSK327714 LCG327713:LCG327714 LMC327713:LMC327714 LVY327713:LVY327714 MFU327713:MFU327714 MPQ327713:MPQ327714 MZM327713:MZM327714 NJI327713:NJI327714 NTE327713:NTE327714 ODA327713:ODA327714 OMW327713:OMW327714 OWS327713:OWS327714 PGO327713:PGO327714 PQK327713:PQK327714 QAG327713:QAG327714 QKC327713:QKC327714 QTY327713:QTY327714 RDU327713:RDU327714 RNQ327713:RNQ327714 RXM327713:RXM327714 SHI327713:SHI327714 SRE327713:SRE327714 TBA327713:TBA327714 TKW327713:TKW327714 TUS327713:TUS327714 UEO327713:UEO327714 UOK327713:UOK327714 UYG327713:UYG327714 VIC327713:VIC327714 VRY327713:VRY327714 WBU327713:WBU327714 WLQ327713:WLQ327714 WVM327713:WVM327714 E393249:E393250 JA393249:JA393250 SW393249:SW393250 ACS393249:ACS393250 AMO393249:AMO393250 AWK393249:AWK393250 BGG393249:BGG393250 BQC393249:BQC393250 BZY393249:BZY393250 CJU393249:CJU393250 CTQ393249:CTQ393250 DDM393249:DDM393250 DNI393249:DNI393250 DXE393249:DXE393250 EHA393249:EHA393250 EQW393249:EQW393250 FAS393249:FAS393250 FKO393249:FKO393250 FUK393249:FUK393250 GEG393249:GEG393250 GOC393249:GOC393250 GXY393249:GXY393250 HHU393249:HHU393250 HRQ393249:HRQ393250 IBM393249:IBM393250 ILI393249:ILI393250 IVE393249:IVE393250 JFA393249:JFA393250 JOW393249:JOW393250 JYS393249:JYS393250 KIO393249:KIO393250 KSK393249:KSK393250 LCG393249:LCG393250 LMC393249:LMC393250 LVY393249:LVY393250 MFU393249:MFU393250 MPQ393249:MPQ393250 MZM393249:MZM393250 NJI393249:NJI393250 NTE393249:NTE393250 ODA393249:ODA393250 OMW393249:OMW393250 OWS393249:OWS393250 PGO393249:PGO393250 PQK393249:PQK393250 QAG393249:QAG393250 QKC393249:QKC393250 QTY393249:QTY393250 RDU393249:RDU393250 RNQ393249:RNQ393250 RXM393249:RXM393250 SHI393249:SHI393250 SRE393249:SRE393250 TBA393249:TBA393250 TKW393249:TKW393250 TUS393249:TUS393250 UEO393249:UEO393250 UOK393249:UOK393250 UYG393249:UYG393250 VIC393249:VIC393250 VRY393249:VRY393250 WBU393249:WBU393250 WLQ393249:WLQ393250 WVM393249:WVM393250 E458785:E458786 JA458785:JA458786 SW458785:SW458786 ACS458785:ACS458786 AMO458785:AMO458786 AWK458785:AWK458786 BGG458785:BGG458786 BQC458785:BQC458786 BZY458785:BZY458786 CJU458785:CJU458786 CTQ458785:CTQ458786 DDM458785:DDM458786 DNI458785:DNI458786 DXE458785:DXE458786 EHA458785:EHA458786 EQW458785:EQW458786 FAS458785:FAS458786 FKO458785:FKO458786 FUK458785:FUK458786 GEG458785:GEG458786 GOC458785:GOC458786 GXY458785:GXY458786 HHU458785:HHU458786 HRQ458785:HRQ458786 IBM458785:IBM458786 ILI458785:ILI458786 IVE458785:IVE458786 JFA458785:JFA458786 JOW458785:JOW458786 JYS458785:JYS458786 KIO458785:KIO458786 KSK458785:KSK458786 LCG458785:LCG458786 LMC458785:LMC458786 LVY458785:LVY458786 MFU458785:MFU458786 MPQ458785:MPQ458786 MZM458785:MZM458786 NJI458785:NJI458786 NTE458785:NTE458786 ODA458785:ODA458786 OMW458785:OMW458786 OWS458785:OWS458786 PGO458785:PGO458786 PQK458785:PQK458786 QAG458785:QAG458786 QKC458785:QKC458786 QTY458785:QTY458786 RDU458785:RDU458786 RNQ458785:RNQ458786 RXM458785:RXM458786 SHI458785:SHI458786 SRE458785:SRE458786 TBA458785:TBA458786 TKW458785:TKW458786 TUS458785:TUS458786 UEO458785:UEO458786 UOK458785:UOK458786 UYG458785:UYG458786 VIC458785:VIC458786 VRY458785:VRY458786 WBU458785:WBU458786 WLQ458785:WLQ458786 WVM458785:WVM458786 E524321:E524322 JA524321:JA524322 SW524321:SW524322 ACS524321:ACS524322 AMO524321:AMO524322 AWK524321:AWK524322 BGG524321:BGG524322 BQC524321:BQC524322 BZY524321:BZY524322 CJU524321:CJU524322 CTQ524321:CTQ524322 DDM524321:DDM524322 DNI524321:DNI524322 DXE524321:DXE524322 EHA524321:EHA524322 EQW524321:EQW524322 FAS524321:FAS524322 FKO524321:FKO524322 FUK524321:FUK524322 GEG524321:GEG524322 GOC524321:GOC524322 GXY524321:GXY524322 HHU524321:HHU524322 HRQ524321:HRQ524322 IBM524321:IBM524322 ILI524321:ILI524322 IVE524321:IVE524322 JFA524321:JFA524322 JOW524321:JOW524322 JYS524321:JYS524322 KIO524321:KIO524322 KSK524321:KSK524322 LCG524321:LCG524322 LMC524321:LMC524322 LVY524321:LVY524322 MFU524321:MFU524322 MPQ524321:MPQ524322 MZM524321:MZM524322 NJI524321:NJI524322 NTE524321:NTE524322 ODA524321:ODA524322 OMW524321:OMW524322 OWS524321:OWS524322 PGO524321:PGO524322 PQK524321:PQK524322 QAG524321:QAG524322 QKC524321:QKC524322 QTY524321:QTY524322 RDU524321:RDU524322 RNQ524321:RNQ524322 RXM524321:RXM524322 SHI524321:SHI524322 SRE524321:SRE524322 TBA524321:TBA524322 TKW524321:TKW524322 TUS524321:TUS524322 UEO524321:UEO524322 UOK524321:UOK524322 UYG524321:UYG524322 VIC524321:VIC524322 VRY524321:VRY524322 WBU524321:WBU524322 WLQ524321:WLQ524322 WVM524321:WVM524322 E589857:E589858 JA589857:JA589858 SW589857:SW589858 ACS589857:ACS589858 AMO589857:AMO589858 AWK589857:AWK589858 BGG589857:BGG589858 BQC589857:BQC589858 BZY589857:BZY589858 CJU589857:CJU589858 CTQ589857:CTQ589858 DDM589857:DDM589858 DNI589857:DNI589858 DXE589857:DXE589858 EHA589857:EHA589858 EQW589857:EQW589858 FAS589857:FAS589858 FKO589857:FKO589858 FUK589857:FUK589858 GEG589857:GEG589858 GOC589857:GOC589858 GXY589857:GXY589858 HHU589857:HHU589858 HRQ589857:HRQ589858 IBM589857:IBM589858 ILI589857:ILI589858 IVE589857:IVE589858 JFA589857:JFA589858 JOW589857:JOW589858 JYS589857:JYS589858 KIO589857:KIO589858 KSK589857:KSK589858 LCG589857:LCG589858 LMC589857:LMC589858 LVY589857:LVY589858 MFU589857:MFU589858 MPQ589857:MPQ589858 MZM589857:MZM589858 NJI589857:NJI589858 NTE589857:NTE589858 ODA589857:ODA589858 OMW589857:OMW589858 OWS589857:OWS589858 PGO589857:PGO589858 PQK589857:PQK589858 QAG589857:QAG589858 QKC589857:QKC589858 QTY589857:QTY589858 RDU589857:RDU589858 RNQ589857:RNQ589858 RXM589857:RXM589858 SHI589857:SHI589858 SRE589857:SRE589858 TBA589857:TBA589858 TKW589857:TKW589858 TUS589857:TUS589858 UEO589857:UEO589858 UOK589857:UOK589858 UYG589857:UYG589858 VIC589857:VIC589858 VRY589857:VRY589858 WBU589857:WBU589858 WLQ589857:WLQ589858 WVM589857:WVM589858 E655393:E655394 JA655393:JA655394 SW655393:SW655394 ACS655393:ACS655394 AMO655393:AMO655394 AWK655393:AWK655394 BGG655393:BGG655394 BQC655393:BQC655394 BZY655393:BZY655394 CJU655393:CJU655394 CTQ655393:CTQ655394 DDM655393:DDM655394 DNI655393:DNI655394 DXE655393:DXE655394 EHA655393:EHA655394 EQW655393:EQW655394 FAS655393:FAS655394 FKO655393:FKO655394 FUK655393:FUK655394 GEG655393:GEG655394 GOC655393:GOC655394 GXY655393:GXY655394 HHU655393:HHU655394 HRQ655393:HRQ655394 IBM655393:IBM655394 ILI655393:ILI655394 IVE655393:IVE655394 JFA655393:JFA655394 JOW655393:JOW655394 JYS655393:JYS655394 KIO655393:KIO655394 KSK655393:KSK655394 LCG655393:LCG655394 LMC655393:LMC655394 LVY655393:LVY655394 MFU655393:MFU655394 MPQ655393:MPQ655394 MZM655393:MZM655394 NJI655393:NJI655394 NTE655393:NTE655394 ODA655393:ODA655394 OMW655393:OMW655394 OWS655393:OWS655394 PGO655393:PGO655394 PQK655393:PQK655394 QAG655393:QAG655394 QKC655393:QKC655394 QTY655393:QTY655394 RDU655393:RDU655394 RNQ655393:RNQ655394 RXM655393:RXM655394 SHI655393:SHI655394 SRE655393:SRE655394 TBA655393:TBA655394 TKW655393:TKW655394 TUS655393:TUS655394 UEO655393:UEO655394 UOK655393:UOK655394 UYG655393:UYG655394 VIC655393:VIC655394 VRY655393:VRY655394 WBU655393:WBU655394 WLQ655393:WLQ655394 WVM655393:WVM655394 E720929:E720930 JA720929:JA720930 SW720929:SW720930 ACS720929:ACS720930 AMO720929:AMO720930 AWK720929:AWK720930 BGG720929:BGG720930 BQC720929:BQC720930 BZY720929:BZY720930 CJU720929:CJU720930 CTQ720929:CTQ720930 DDM720929:DDM720930 DNI720929:DNI720930 DXE720929:DXE720930 EHA720929:EHA720930 EQW720929:EQW720930 FAS720929:FAS720930 FKO720929:FKO720930 FUK720929:FUK720930 GEG720929:GEG720930 GOC720929:GOC720930 GXY720929:GXY720930 HHU720929:HHU720930 HRQ720929:HRQ720930 IBM720929:IBM720930 ILI720929:ILI720930 IVE720929:IVE720930 JFA720929:JFA720930 JOW720929:JOW720930 JYS720929:JYS720930 KIO720929:KIO720930 KSK720929:KSK720930 LCG720929:LCG720930 LMC720929:LMC720930 LVY720929:LVY720930 MFU720929:MFU720930 MPQ720929:MPQ720930 MZM720929:MZM720930 NJI720929:NJI720930 NTE720929:NTE720930 ODA720929:ODA720930 OMW720929:OMW720930 OWS720929:OWS720930 PGO720929:PGO720930 PQK720929:PQK720930 QAG720929:QAG720930 QKC720929:QKC720930 QTY720929:QTY720930 RDU720929:RDU720930 RNQ720929:RNQ720930 RXM720929:RXM720930 SHI720929:SHI720930 SRE720929:SRE720930 TBA720929:TBA720930 TKW720929:TKW720930 TUS720929:TUS720930 UEO720929:UEO720930 UOK720929:UOK720930 UYG720929:UYG720930 VIC720929:VIC720930 VRY720929:VRY720930 WBU720929:WBU720930 WLQ720929:WLQ720930 WVM720929:WVM720930 E786465:E786466 JA786465:JA786466 SW786465:SW786466 ACS786465:ACS786466 AMO786465:AMO786466 AWK786465:AWK786466 BGG786465:BGG786466 BQC786465:BQC786466 BZY786465:BZY786466 CJU786465:CJU786466 CTQ786465:CTQ786466 DDM786465:DDM786466 DNI786465:DNI786466 DXE786465:DXE786466 EHA786465:EHA786466 EQW786465:EQW786466 FAS786465:FAS786466 FKO786465:FKO786466 FUK786465:FUK786466 GEG786465:GEG786466 GOC786465:GOC786466 GXY786465:GXY786466 HHU786465:HHU786466 HRQ786465:HRQ786466 IBM786465:IBM786466 ILI786465:ILI786466 IVE786465:IVE786466 JFA786465:JFA786466 JOW786465:JOW786466 JYS786465:JYS786466 KIO786465:KIO786466 KSK786465:KSK786466 LCG786465:LCG786466 LMC786465:LMC786466 LVY786465:LVY786466 MFU786465:MFU786466 MPQ786465:MPQ786466 MZM786465:MZM786466 NJI786465:NJI786466 NTE786465:NTE786466 ODA786465:ODA786466 OMW786465:OMW786466 OWS786465:OWS786466 PGO786465:PGO786466 PQK786465:PQK786466 QAG786465:QAG786466 QKC786465:QKC786466 QTY786465:QTY786466 RDU786465:RDU786466 RNQ786465:RNQ786466 RXM786465:RXM786466 SHI786465:SHI786466 SRE786465:SRE786466 TBA786465:TBA786466 TKW786465:TKW786466 TUS786465:TUS786466 UEO786465:UEO786466 UOK786465:UOK786466 UYG786465:UYG786466 VIC786465:VIC786466 VRY786465:VRY786466 WBU786465:WBU786466 WLQ786465:WLQ786466 WVM786465:WVM786466 E852001:E852002 JA852001:JA852002 SW852001:SW852002 ACS852001:ACS852002 AMO852001:AMO852002 AWK852001:AWK852002 BGG852001:BGG852002 BQC852001:BQC852002 BZY852001:BZY852002 CJU852001:CJU852002 CTQ852001:CTQ852002 DDM852001:DDM852002 DNI852001:DNI852002 DXE852001:DXE852002 EHA852001:EHA852002 EQW852001:EQW852002 FAS852001:FAS852002 FKO852001:FKO852002 FUK852001:FUK852002 GEG852001:GEG852002 GOC852001:GOC852002 GXY852001:GXY852002 HHU852001:HHU852002 HRQ852001:HRQ852002 IBM852001:IBM852002 ILI852001:ILI852002 IVE852001:IVE852002 JFA852001:JFA852002 JOW852001:JOW852002 JYS852001:JYS852002 KIO852001:KIO852002 KSK852001:KSK852002 LCG852001:LCG852002 LMC852001:LMC852002 LVY852001:LVY852002 MFU852001:MFU852002 MPQ852001:MPQ852002 MZM852001:MZM852002 NJI852001:NJI852002 NTE852001:NTE852002 ODA852001:ODA852002 OMW852001:OMW852002 OWS852001:OWS852002 PGO852001:PGO852002 PQK852001:PQK852002 QAG852001:QAG852002 QKC852001:QKC852002 QTY852001:QTY852002 RDU852001:RDU852002 RNQ852001:RNQ852002 RXM852001:RXM852002 SHI852001:SHI852002 SRE852001:SRE852002 TBA852001:TBA852002 TKW852001:TKW852002 TUS852001:TUS852002 UEO852001:UEO852002 UOK852001:UOK852002 UYG852001:UYG852002 VIC852001:VIC852002 VRY852001:VRY852002 WBU852001:WBU852002 WLQ852001:WLQ852002 WVM852001:WVM852002 E917537:E917538 JA917537:JA917538 SW917537:SW917538 ACS917537:ACS917538 AMO917537:AMO917538 AWK917537:AWK917538 BGG917537:BGG917538 BQC917537:BQC917538 BZY917537:BZY917538 CJU917537:CJU917538 CTQ917537:CTQ917538 DDM917537:DDM917538 DNI917537:DNI917538 DXE917537:DXE917538 EHA917537:EHA917538 EQW917537:EQW917538 FAS917537:FAS917538 FKO917537:FKO917538 FUK917537:FUK917538 GEG917537:GEG917538 GOC917537:GOC917538 GXY917537:GXY917538 HHU917537:HHU917538 HRQ917537:HRQ917538 IBM917537:IBM917538 ILI917537:ILI917538 IVE917537:IVE917538 JFA917537:JFA917538 JOW917537:JOW917538 JYS917537:JYS917538 KIO917537:KIO917538 KSK917537:KSK917538 LCG917537:LCG917538 LMC917537:LMC917538 LVY917537:LVY917538 MFU917537:MFU917538 MPQ917537:MPQ917538 MZM917537:MZM917538 NJI917537:NJI917538 NTE917537:NTE917538 ODA917537:ODA917538 OMW917537:OMW917538 OWS917537:OWS917538 PGO917537:PGO917538 PQK917537:PQK917538 QAG917537:QAG917538 QKC917537:QKC917538 QTY917537:QTY917538 RDU917537:RDU917538 RNQ917537:RNQ917538 RXM917537:RXM917538 SHI917537:SHI917538 SRE917537:SRE917538 TBA917537:TBA917538 TKW917537:TKW917538 TUS917537:TUS917538 UEO917537:UEO917538 UOK917537:UOK917538 UYG917537:UYG917538 VIC917537:VIC917538 VRY917537:VRY917538 WBU917537:WBU917538 WLQ917537:WLQ917538 WVM917537:WVM917538 E983073:E983074 JA983073:JA983074 SW983073:SW983074 ACS983073:ACS983074 AMO983073:AMO983074 AWK983073:AWK983074 BGG983073:BGG983074 BQC983073:BQC983074 BZY983073:BZY983074 CJU983073:CJU983074 CTQ983073:CTQ983074 DDM983073:DDM983074 DNI983073:DNI983074 DXE983073:DXE983074 EHA983073:EHA983074 EQW983073:EQW983074 FAS983073:FAS983074 FKO983073:FKO983074 FUK983073:FUK983074 GEG983073:GEG983074 GOC983073:GOC983074 GXY983073:GXY983074 HHU983073:HHU983074 HRQ983073:HRQ983074 IBM983073:IBM983074 ILI983073:ILI983074 IVE983073:IVE983074 JFA983073:JFA983074 JOW983073:JOW983074 JYS983073:JYS983074 KIO983073:KIO983074 KSK983073:KSK983074 LCG983073:LCG983074 LMC983073:LMC983074 LVY983073:LVY983074 MFU983073:MFU983074 MPQ983073:MPQ983074 MZM983073:MZM983074 NJI983073:NJI983074 NTE983073:NTE983074 ODA983073:ODA983074 OMW983073:OMW983074 OWS983073:OWS983074 PGO983073:PGO983074 PQK983073:PQK983074 QAG983073:QAG983074 QKC983073:QKC983074 QTY983073:QTY983074 RDU983073:RDU983074 RNQ983073:RNQ983074 RXM983073:RXM983074 SHI983073:SHI983074 SRE983073:SRE983074 TBA983073:TBA983074 TKW983073:TKW983074 TUS983073:TUS983074 UEO983073:UEO983074 UOK983073:UOK983074 UYG983073:UYG983074 VIC983073:VIC983074 VRY983073:VRY983074 WBU983073:WBU983074 WLQ983073:WLQ983074 WVM983073:WVM983074">
      <formula1>FALSE</formula1>
    </dataValidation>
  </dataValidations>
  <hyperlinks>
    <hyperlink ref="E3" r:id="rId1"/>
  </hyperlinks>
  <printOptions horizontalCentered="1" verticalCentered="1"/>
  <pageMargins left="0.47244094488188981" right="0.15748031496062992" top="3.937007874015748E-2" bottom="0.19685039370078741" header="3.937007874015748E-2" footer="3.937007874015748E-2"/>
  <pageSetup paperSize="9" scale="44" orientation="portrait" r:id="rId2"/>
  <headerFooter alignWithMargins="0">
    <oddHeader>&amp;R&amp;"Times New Roman,полужирный"&amp;K03+059127411, г. Москва, Дмитровское шоссе, 110
тел.: +7 (495)780-38-39/43
 www.mebel-land.com
e-mail: info@mebel-land.com</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9</xdr:col>
                    <xdr:colOff>276225</xdr:colOff>
                    <xdr:row>41</xdr:row>
                    <xdr:rowOff>0</xdr:rowOff>
                  </from>
                  <to>
                    <xdr:col>9</xdr:col>
                    <xdr:colOff>504825</xdr:colOff>
                    <xdr:row>41</xdr:row>
                    <xdr:rowOff>152400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9</xdr:col>
                    <xdr:colOff>276225</xdr:colOff>
                    <xdr:row>41</xdr:row>
                    <xdr:rowOff>0</xdr:rowOff>
                  </from>
                  <to>
                    <xdr:col>9</xdr:col>
                    <xdr:colOff>504825</xdr:colOff>
                    <xdr:row>41</xdr:row>
                    <xdr:rowOff>180975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9</xdr:col>
                    <xdr:colOff>276225</xdr:colOff>
                    <xdr:row>41</xdr:row>
                    <xdr:rowOff>0</xdr:rowOff>
                  </from>
                  <to>
                    <xdr:col>9</xdr:col>
                    <xdr:colOff>504825</xdr:colOff>
                    <xdr:row>41</xdr:row>
                    <xdr:rowOff>180975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9</xdr:col>
                    <xdr:colOff>276225</xdr:colOff>
                    <xdr:row>41</xdr:row>
                    <xdr:rowOff>0</xdr:rowOff>
                  </from>
                  <to>
                    <xdr:col>9</xdr:col>
                    <xdr:colOff>504825</xdr:colOff>
                    <xdr:row>41</xdr:row>
                    <xdr:rowOff>180975</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9</xdr:col>
                    <xdr:colOff>276225</xdr:colOff>
                    <xdr:row>41</xdr:row>
                    <xdr:rowOff>0</xdr:rowOff>
                  </from>
                  <to>
                    <xdr:col>9</xdr:col>
                    <xdr:colOff>504825</xdr:colOff>
                    <xdr:row>41</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прайс ОТКРЫТИЕ опт</vt:lpstr>
      <vt:lpstr>'прайс ОТКРЫТИЕ опт'!Область_печати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2025-02-14T08:06:17Z</dcterms:modified>
</cp:coreProperties>
</file>