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прайс ОТКРЫТИЕ опт" sheetId="2" r:id="rId1"/>
  </sheets>
  <externalReferences>
    <externalReference r:id="rId2"/>
  </externalReferences>
  <definedNames>
    <definedName name="_xlnm._FilterDatabase" localSheetId="0" hidden="1">[1]Открытие!$I$16:$I$55</definedName>
    <definedName name="cfg" localSheetId="0" hidden="1">{"'MEX page 2'!$A$1:$L$79"}</definedName>
    <definedName name="cfg" hidden="1">{"'MEX page 2'!$A$1:$L$79"}</definedName>
    <definedName name="HTML_CodePage" hidden="1">1251</definedName>
    <definedName name="HTML_Control" localSheetId="0" hidden="1">{"'MEX page 2'!$A$1:$L$79"}</definedName>
    <definedName name="HTML_Control" hidden="1">{"'MEX page 2'!$A$1:$L$79"}</definedName>
    <definedName name="HTML_Description" hidden="1">""</definedName>
    <definedName name="HTML_Email" hidden="1">""</definedName>
    <definedName name="HTML_Header" hidden="1">"MEX page 2"</definedName>
    <definedName name="HTML_LastUpdate" hidden="1">"14.12.96"</definedName>
    <definedName name="HTML_LineAfter" hidden="1">TRUE</definedName>
    <definedName name="HTML_LineBefore" hidden="1">TRUE</definedName>
    <definedName name="HTML_Name" hidden="1">"Serge VOL"</definedName>
    <definedName name="HTML_OBDlg2" hidden="1">TRUE</definedName>
    <definedName name="HTML_OBDlg4" hidden="1">TRUE</definedName>
    <definedName name="HTML_OS" hidden="1">0</definedName>
    <definedName name="HTML_PathFile" hidden="1">"E:\Picture for CAMBIO-MEBEL\Price-list for Shops\MyHTML2.htm"</definedName>
    <definedName name="HTML_Title" hidden="1">"Price-List with color picture"</definedName>
    <definedName name="n_1" localSheetId="0">{"","одинz","дваz","триz","четыреz","пятьz","шестьz","семьz","восемьz","девятьz"}</definedName>
    <definedName name="n_1">{"","одинz","дваz","триz","четыреz","пятьz","шестьz","семьz","восемьz","девятьz"}</definedName>
    <definedName name="n_2" localSheetId="0">{"десятьz","одиннадцатьz","двенадцатьz","тринадцатьz","четырнадцатьz","пятнадцатьz","шестнадцатьz","семнадцатьz","восемнадцатьz","девятнадцатьz"}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 localSheetId="0">{"";1;"двадцатьz";"тридцатьz";"сорокz";"пятьдесятz";"шестьдесятz";"семьдесятz";"восемьдесятz";"девяностоz"}</definedName>
    <definedName name="n_3">{"";1;"двадцатьz";"тридцатьz";"сорокz";"пятьдесятz";"шестьдесятz";"семьдесятz";"восемьдесятz";"девяностоz"}</definedName>
    <definedName name="n_4" localSheetId="0">{"","стоz","двестиz","тристаz","четырестаz","пятьсотz","шестьсотz","семьсотz","восемьсотz","девятьсотz"}</definedName>
    <definedName name="n_4">{"","стоz","двестиz","тристаz","четырестаz","пятьсотz","шестьсотz","семьсотz","восемьсотz","девятьсотz"}</definedName>
    <definedName name="n_5" localSheetId="0">{"","однаz","двеz","триz","четыреz","пятьz","шестьz","семьz","восемьz","девятьz"}</definedName>
    <definedName name="n_5">{"","однаz","двеz","триz","четыреz","пятьz","шестьz","семьz","восемьz","девятьz"}</definedName>
    <definedName name="n0">"000000000000"&amp;MID(1/2,2,1)&amp;"00"</definedName>
    <definedName name="n0x" localSheetId="0">IF('прайс ОТКРЫТИЕ опт'!n_3=1,'прайс ОТКРЫТИЕ опт'!n_2,'прайс ОТКРЫТИЕ опт'!n_3&amp;'прайс ОТКРЫТИЕ опт'!n_1)</definedName>
    <definedName name="n0x">IF(n_3=1,n_2,n_3&amp;n_1)</definedName>
    <definedName name="n1x" localSheetId="0">IF('прайс ОТКРЫТИЕ опт'!n_3=1,'прайс ОТКРЫТИЕ опт'!n_2,'прайс ОТКРЫТИЕ опт'!n_3&amp;'прайс ОТКРЫТИЕ опт'!n_5)</definedName>
    <definedName name="n1x">IF(n_3=1,n_2,n_3&amp;n_5)</definedName>
    <definedName name="Z_3FF616CF_5967_4266_AF7A_B809C4315D18_.wvu.PrintArea" localSheetId="0" hidden="1">[1]Открытие!$B$10:$I$10</definedName>
    <definedName name="мил" localSheetId="0">{0,"овz";1,"z";2,"аz";5,"овz"}</definedName>
    <definedName name="мил">{0,"овz";1,"z";2,"аz";5,"овz"}</definedName>
    <definedName name="_xlnm.Print_Area" localSheetId="0">'прайс ОТКРЫТИЕ опт'!$A$1:$G$42</definedName>
    <definedName name="Стул1" localSheetId="0">[1]Открытие!$D$13</definedName>
    <definedName name="Стул1">#REF!</definedName>
    <definedName name="Стул1_фото" localSheetId="0">OFFSET([1]Открытие!#REF!,MATCH('прайс ОТКРЫТИЕ опт'!Стул1,'прайс ОТКРЫТИЕ опт'!Стулья_названия,0)-1,0,1,1)</definedName>
    <definedName name="Стул1_фото">OFFSET(#REF!,MATCH(Стул1,Стулья_названия,0)-1,0,1,1)</definedName>
    <definedName name="Стулья_названия" localSheetId="0">OFFSET([1]Открытие!#REF!,1,0,COUNTA([1]Открытие!$K:$K),-1)</definedName>
    <definedName name="Стулья_названия">OFFSET(#REF!,1,0,COUNTA(#REF!),-1)</definedName>
    <definedName name="тыс" localSheetId="0">{0,"тысячz";1,"тысячаz";2,"тысячиz";5,"тысячz"}</definedName>
    <definedName name="тыс">{0,"тысячz";1,"тысячаz";2,"тысячиz";5,"тысячz"}</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 l="1"/>
  <c r="J32" i="2"/>
  <c r="I32" i="2"/>
  <c r="G32" i="2"/>
  <c r="J31" i="2"/>
  <c r="I31" i="2"/>
  <c r="G31" i="2"/>
  <c r="G30" i="2"/>
  <c r="J29" i="2"/>
  <c r="I29" i="2"/>
  <c r="J28" i="2"/>
  <c r="I28" i="2"/>
  <c r="G28" i="2"/>
  <c r="J27" i="2"/>
  <c r="I27" i="2"/>
  <c r="G27" i="2"/>
  <c r="B27" i="2"/>
  <c r="K26" i="2"/>
  <c r="I26" i="2" s="1"/>
  <c r="J26" i="2"/>
  <c r="G26" i="2"/>
  <c r="K25" i="2"/>
  <c r="I25" i="2" s="1"/>
  <c r="J25" i="2"/>
  <c r="G25" i="2"/>
  <c r="K24" i="2"/>
  <c r="I24" i="2" s="1"/>
  <c r="J24" i="2"/>
  <c r="G24" i="2"/>
  <c r="K23" i="2"/>
  <c r="I23" i="2" s="1"/>
  <c r="J23" i="2"/>
  <c r="G23" i="2"/>
  <c r="B23" i="2"/>
  <c r="K22" i="2"/>
  <c r="I22" i="2" s="1"/>
  <c r="J22" i="2"/>
  <c r="G22" i="2"/>
  <c r="K21" i="2"/>
  <c r="I21" i="2" s="1"/>
  <c r="J21" i="2"/>
  <c r="G21" i="2"/>
  <c r="B21" i="2"/>
  <c r="K20" i="2"/>
  <c r="I20" i="2" s="1"/>
  <c r="J20" i="2"/>
  <c r="G20" i="2"/>
  <c r="K19" i="2"/>
  <c r="I19" i="2" s="1"/>
  <c r="J19" i="2"/>
  <c r="G19" i="2"/>
  <c r="B19" i="2"/>
  <c r="K14" i="2"/>
  <c r="I14" i="2" s="1"/>
  <c r="J14" i="2"/>
  <c r="G14" i="2"/>
  <c r="B14" i="2"/>
  <c r="K13" i="2"/>
  <c r="I13" i="2" s="1"/>
  <c r="J13" i="2"/>
  <c r="J33" i="2" s="1"/>
  <c r="G37" i="2" s="1"/>
  <c r="G13" i="2"/>
  <c r="G33" i="2" s="1"/>
  <c r="B13" i="2"/>
  <c r="I33" i="2" l="1"/>
  <c r="G35" i="2" s="1"/>
</calcChain>
</file>

<file path=xl/comments1.xml><?xml version="1.0" encoding="utf-8"?>
<comments xmlns="http://schemas.openxmlformats.org/spreadsheetml/2006/main">
  <authors>
    <author>Автор</author>
  </authors>
  <commentList>
    <comment ref="F12" authorId="0" shapeId="0">
      <text>
        <r>
          <rPr>
            <b/>
            <sz val="9"/>
            <color indexed="81"/>
            <rFont val="Tahoma"/>
            <family val="2"/>
            <charset val="204"/>
          </rPr>
          <t xml:space="preserve">Проставьте необходимое кол-во каждому изделию
</t>
        </r>
        <r>
          <rPr>
            <sz val="9"/>
            <color indexed="81"/>
            <rFont val="Tahoma"/>
            <family val="2"/>
            <charset val="204"/>
          </rPr>
          <t xml:space="preserve">
</t>
        </r>
      </text>
    </comment>
  </commentList>
</comments>
</file>

<file path=xl/sharedStrings.xml><?xml version="1.0" encoding="utf-8"?>
<sst xmlns="http://schemas.openxmlformats.org/spreadsheetml/2006/main" count="74" uniqueCount="69">
  <si>
    <t>тел. +7 (926) 697-17-56</t>
  </si>
  <si>
    <t>тел. +7 (495) 482-59-92</t>
  </si>
  <si>
    <t>www.mebel-land.com</t>
  </si>
  <si>
    <t>e-mail: info@mebel-land.com</t>
  </si>
  <si>
    <t>прайс от 02.2025 г.</t>
  </si>
  <si>
    <t>Серия мебели:</t>
  </si>
  <si>
    <t>Открытие</t>
  </si>
  <si>
    <t xml:space="preserve">Цвет мебели: </t>
  </si>
  <si>
    <t>Ясень Шимо светлый/темный*</t>
  </si>
  <si>
    <t>ЛДСП:</t>
  </si>
  <si>
    <t>16 / 32 мм</t>
  </si>
  <si>
    <t>№</t>
  </si>
  <si>
    <t>Рисунок</t>
  </si>
  <si>
    <t>Наименование</t>
  </si>
  <si>
    <t>Размеры, см
ШхГхВ</t>
  </si>
  <si>
    <t>Цена (опт), 
руб.</t>
  </si>
  <si>
    <t>Кол-во</t>
  </si>
  <si>
    <t>Сумма, руб.</t>
  </si>
  <si>
    <t>ОБЩИЙ объем, м куб.</t>
  </si>
  <si>
    <t>ОБЩИЙ вес, кг</t>
  </si>
  <si>
    <t>объем ед. изделия, м куб.</t>
  </si>
  <si>
    <t>вес ед. изделия, кг</t>
  </si>
  <si>
    <r>
      <rPr>
        <b/>
        <sz val="11"/>
        <rFont val="Times New Roman"/>
        <family val="1"/>
        <charset val="204"/>
      </rPr>
      <t>Стеновая панель для кровати</t>
    </r>
    <r>
      <rPr>
        <sz val="11"/>
        <rFont val="Times New Roman"/>
        <family val="1"/>
        <charset val="204"/>
      </rPr>
      <t xml:space="preserve"> 160/180 или 2*80/90
</t>
    </r>
    <r>
      <rPr>
        <sz val="9"/>
        <rFont val="Times New Roman"/>
        <family val="1"/>
        <charset val="204"/>
      </rPr>
      <t>Конструктивно состоит из подложки ЛДСП толщиной 16мм, и из лицевых панелей толщиной 16мм одинакового размера, которые крепятся к подложке скрытым крепежом с зазором 4-5мм между панелями. Таким образом, общая толщина изголовья составляет 32мм. Габариный размер подложки на 20мм меньше габаритного размера лицвой панели. Это предусмотрено для возможности установки светодиодной подсветки по трем сторонам.
Возможно изготовление нестандартного размера.</t>
    </r>
  </si>
  <si>
    <t>320*3.2*200</t>
  </si>
  <si>
    <r>
      <rPr>
        <b/>
        <sz val="11"/>
        <rFont val="Times New Roman"/>
        <family val="1"/>
        <charset val="204"/>
      </rPr>
      <t>Тумба прикроватная открытая</t>
    </r>
    <r>
      <rPr>
        <sz val="11"/>
        <rFont val="Times New Roman"/>
        <family val="1"/>
        <charset val="204"/>
      </rPr>
      <t xml:space="preserve">
Топ и низ - </t>
    </r>
    <r>
      <rPr>
        <sz val="10"/>
        <rFont val="Times New Roman"/>
        <family val="1"/>
        <charset val="204"/>
      </rPr>
      <t>ЛДСП32мм, вертикаль - ЛДСП 16мм, скрытые регулируемые опоры</t>
    </r>
  </si>
  <si>
    <r>
      <rPr>
        <b/>
        <sz val="11"/>
        <rFont val="Times New Roman"/>
        <family val="1"/>
        <charset val="204"/>
      </rPr>
      <t>Кровать без изголовья</t>
    </r>
    <r>
      <rPr>
        <sz val="11"/>
        <rFont val="Times New Roman"/>
        <family val="1"/>
        <charset val="204"/>
      </rPr>
      <t xml:space="preserve"> (сп.место 90х200)</t>
    </r>
  </si>
  <si>
    <t>96х206</t>
  </si>
  <si>
    <t>см. прайс "Кровати"</t>
  </si>
  <si>
    <r>
      <rPr>
        <b/>
        <sz val="11"/>
        <rFont val="Times New Roman"/>
        <family val="1"/>
        <charset val="204"/>
      </rPr>
      <t>Кровать без изголовья</t>
    </r>
    <r>
      <rPr>
        <sz val="11"/>
        <rFont val="Times New Roman"/>
        <family val="1"/>
        <charset val="204"/>
      </rPr>
      <t xml:space="preserve"> (сп.место 160х200)</t>
    </r>
  </si>
  <si>
    <t>166х206</t>
  </si>
  <si>
    <r>
      <rPr>
        <b/>
        <sz val="11"/>
        <rFont val="Times New Roman"/>
        <family val="1"/>
        <charset val="204"/>
      </rPr>
      <t>Кровать-бокс</t>
    </r>
    <r>
      <rPr>
        <sz val="11"/>
        <rFont val="Times New Roman"/>
        <family val="1"/>
        <charset val="204"/>
      </rPr>
      <t xml:space="preserve"> (сп.место 90х200)</t>
    </r>
  </si>
  <si>
    <r>
      <rPr>
        <b/>
        <sz val="11"/>
        <rFont val="Times New Roman"/>
        <family val="1"/>
        <charset val="204"/>
      </rPr>
      <t xml:space="preserve">Кровать-бокс  </t>
    </r>
    <r>
      <rPr>
        <sz val="11"/>
        <rFont val="Times New Roman"/>
        <family val="1"/>
        <charset val="204"/>
      </rPr>
      <t>(сп.место 160х200)</t>
    </r>
  </si>
  <si>
    <r>
      <rPr>
        <b/>
        <sz val="11"/>
        <rFont val="Times New Roman"/>
        <family val="1"/>
        <charset val="204"/>
      </rPr>
      <t>Стеновая панель для ТВ</t>
    </r>
    <r>
      <rPr>
        <sz val="11"/>
        <rFont val="Times New Roman"/>
        <family val="1"/>
        <charset val="204"/>
      </rPr>
      <t xml:space="preserve"> / столика туалетного / ТВ
</t>
    </r>
    <r>
      <rPr>
        <sz val="9"/>
        <rFont val="Times New Roman"/>
        <family val="1"/>
        <charset val="204"/>
      </rPr>
      <t>Конструктивно состоит из подложки ЛДСП толщиной 16мм, и из лицевых панелей толщиной 16мм одинакового размера, которые крепятся к подложке скрытым крепежом с зазором 4-5мм между панелями. Таким образом, общая толщина изголовья составляет 32мм. Габариный размер подложки на 20мм меньше габаритного размера лицвой панели. Это предусмотрено для возможности установки светодиодной подсветки по трем сторонам.
Возможно изготовление нестандартного размера.</t>
    </r>
  </si>
  <si>
    <t>140*3.2*200</t>
  </si>
  <si>
    <r>
      <rPr>
        <b/>
        <sz val="11"/>
        <rFont val="Times New Roman"/>
        <family val="1"/>
        <charset val="204"/>
      </rPr>
      <t xml:space="preserve">Зеркало </t>
    </r>
    <r>
      <rPr>
        <sz val="11"/>
        <rFont val="Times New Roman"/>
        <family val="1"/>
        <charset val="204"/>
      </rPr>
      <t xml:space="preserve">
</t>
    </r>
    <r>
      <rPr>
        <sz val="10"/>
        <rFont val="Times New Roman"/>
        <family val="1"/>
        <charset val="204"/>
      </rPr>
      <t>ЛДСП 16мм, зеркало 4мм с полировкой торца по периметру, 
наклеено на ЛДСП с отступом от края 10мм</t>
    </r>
  </si>
  <si>
    <t>90*70</t>
  </si>
  <si>
    <r>
      <rPr>
        <b/>
        <sz val="11"/>
        <rFont val="Times New Roman"/>
        <family val="1"/>
        <charset val="204"/>
      </rPr>
      <t>Стол туалетный / Консоль ТВ</t>
    </r>
    <r>
      <rPr>
        <sz val="11"/>
        <rFont val="Times New Roman"/>
        <family val="1"/>
        <charset val="204"/>
      </rPr>
      <t xml:space="preserve">
</t>
    </r>
    <r>
      <rPr>
        <sz val="10"/>
        <rFont val="Times New Roman"/>
        <family val="1"/>
        <charset val="204"/>
      </rPr>
      <t>Корпус - ЛДСП 32мм, задняя стенка - ЛДСП 16мм</t>
    </r>
  </si>
  <si>
    <t>110*35*80</t>
  </si>
  <si>
    <r>
      <rPr>
        <b/>
        <sz val="11"/>
        <rFont val="Times New Roman"/>
        <family val="1"/>
        <charset val="204"/>
      </rPr>
      <t>Стол с тумбой под минихолодильник</t>
    </r>
    <r>
      <rPr>
        <sz val="11"/>
        <rFont val="Times New Roman"/>
        <family val="1"/>
        <charset val="204"/>
      </rPr>
      <t xml:space="preserve">
</t>
    </r>
    <r>
      <rPr>
        <sz val="10"/>
        <rFont val="Times New Roman"/>
        <family val="1"/>
        <charset val="204"/>
      </rPr>
      <t>Корпус - ЛДСП 32мм, задняя стенка - ЛДСП 16мм, скрытые регулируемые опоры
Размер тумбы выполняется исходя из размеров минихолодильника.
Тумба может быть справа и слева.</t>
    </r>
  </si>
  <si>
    <t>140*50*80</t>
  </si>
  <si>
    <r>
      <rPr>
        <b/>
        <sz val="11"/>
        <rFont val="Times New Roman"/>
        <family val="1"/>
        <charset val="204"/>
      </rPr>
      <t>Столик чайный</t>
    </r>
    <r>
      <rPr>
        <sz val="11"/>
        <rFont val="Times New Roman"/>
        <family val="1"/>
        <charset val="204"/>
      </rPr>
      <t xml:space="preserve">
Столешница ЛДСП 32мм, подстолье металлическое</t>
    </r>
  </si>
  <si>
    <t>Д-60 / 75</t>
  </si>
  <si>
    <r>
      <rPr>
        <b/>
        <sz val="11"/>
        <rFont val="Times New Roman"/>
        <family val="1"/>
        <charset val="204"/>
      </rPr>
      <t>Панель с полкой, зеркалом, 2 крючками</t>
    </r>
    <r>
      <rPr>
        <sz val="11"/>
        <rFont val="Times New Roman"/>
        <family val="1"/>
        <charset val="204"/>
      </rPr>
      <t xml:space="preserve">
</t>
    </r>
    <r>
      <rPr>
        <sz val="10"/>
        <rFont val="Times New Roman"/>
        <family val="1"/>
        <charset val="204"/>
      </rPr>
      <t>ЛДСП 16мм, зеркало 4мм с полировкой торца по периметру</t>
    </r>
  </si>
  <si>
    <t>90*140</t>
  </si>
  <si>
    <r>
      <rPr>
        <b/>
        <sz val="11"/>
        <rFont val="Times New Roman"/>
        <family val="1"/>
        <charset val="204"/>
      </rPr>
      <t>Багажница</t>
    </r>
    <r>
      <rPr>
        <sz val="11"/>
        <rFont val="Times New Roman"/>
        <family val="1"/>
        <charset val="204"/>
      </rPr>
      <t xml:space="preserve">
</t>
    </r>
    <r>
      <rPr>
        <sz val="10"/>
        <rFont val="Times New Roman"/>
        <family val="1"/>
        <charset val="204"/>
      </rPr>
      <t xml:space="preserve">Боковины и топ - ЛДСП 32мм, полка и задняя стенка - ЛДСП 16мм.
На топе багажницы утановлен защитный  врезной металлический Т-образный профиль. </t>
    </r>
  </si>
  <si>
    <t>90*50*60</t>
  </si>
  <si>
    <r>
      <t xml:space="preserve">Зеркало в полный рост
</t>
    </r>
    <r>
      <rPr>
        <sz val="10"/>
        <rFont val="Times New Roman"/>
        <family val="1"/>
        <charset val="204"/>
      </rPr>
      <t>ЛДСП 16мм, зеркало 4мм с полировкой торца по периметру, 
наклеено на ЛДСП с отступом от края 10мм</t>
    </r>
  </si>
  <si>
    <t>60*140</t>
  </si>
  <si>
    <r>
      <rPr>
        <b/>
        <sz val="11"/>
        <rFont val="Times New Roman"/>
        <family val="1"/>
        <charset val="204"/>
      </rPr>
      <t>Прихожая многофункциональная</t>
    </r>
    <r>
      <rPr>
        <sz val="11"/>
        <rFont val="Times New Roman"/>
        <family val="1"/>
        <charset val="204"/>
      </rPr>
      <t xml:space="preserve"> с нишей под сейф и холодильник
</t>
    </r>
    <r>
      <rPr>
        <sz val="9"/>
        <rFont val="Times New Roman"/>
        <family val="1"/>
        <charset val="204"/>
      </rPr>
      <t xml:space="preserve">ЛДСП 32мм, задняя стенка ЛДСП 16мм, скрытые регулируемые опоры
- Багажница (на топе врезной металлический профиль)
- Панель с крючками
- Отделение со штангой для одежды
- Отделение для холодильника и сейфа
- Зеркало
</t>
    </r>
  </si>
  <si>
    <t>165*50*200</t>
  </si>
  <si>
    <r>
      <t xml:space="preserve">Шкаф открытый  (гардероб + полки)
</t>
    </r>
    <r>
      <rPr>
        <sz val="9"/>
        <rFont val="Times New Roman"/>
        <family val="1"/>
        <charset val="204"/>
      </rPr>
      <t>ЛДСП 32мм, задняя стенка ЛДСП 16мм, скрытые регулируемые опоры
- Отделение со штангой для одежды (справа или слева)
- Отделение с полками (с возможностью установки мини-холодильника и сейфа)
Возможно изготовление нестандартного размера.</t>
    </r>
  </si>
  <si>
    <t>150*50*200</t>
  </si>
  <si>
    <r>
      <t xml:space="preserve">Шкаф открытый  (багажница+гардероб + полки)
</t>
    </r>
    <r>
      <rPr>
        <sz val="9"/>
        <rFont val="Times New Roman"/>
        <family val="1"/>
        <charset val="204"/>
      </rPr>
      <t>ЛДСП 32мм, задняя стенка ЛДСП 16мм, скрытые регулируемые опоры
- Багажница (справа или слева, на топе врезной металлический профиль)
- Панель с крючками
- Отделение со штангой для одежды (справа / слева / по центру)
- Отделение с полками (с возможностью установки мини-холодильника и сейфа)
Возможно изготовление нестандартного размера.</t>
    </r>
  </si>
  <si>
    <t>200*50*200</t>
  </si>
  <si>
    <r>
      <t>Поддон гигиенический</t>
    </r>
    <r>
      <rPr>
        <sz val="11"/>
        <rFont val="Times New Roman"/>
        <family val="1"/>
        <charset val="204"/>
      </rPr>
      <t xml:space="preserve"> под холодильник, алюминий</t>
    </r>
  </si>
  <si>
    <t>468*560</t>
  </si>
  <si>
    <r>
      <rPr>
        <b/>
        <sz val="11"/>
        <rFont val="Times New Roman"/>
        <family val="1"/>
        <charset val="204"/>
      </rPr>
      <t xml:space="preserve">Подсветка для стеновой панели 320 </t>
    </r>
    <r>
      <rPr>
        <sz val="11"/>
        <rFont val="Times New Roman"/>
        <family val="1"/>
        <charset val="204"/>
      </rPr>
      <t>с трансформатором (блок питания, светодиодная лента, профиль накладной алюминиевый для светодиодной ленты в комплекте с прозрачным экраном)</t>
    </r>
  </si>
  <si>
    <r>
      <rPr>
        <b/>
        <sz val="11"/>
        <rFont val="Times New Roman"/>
        <family val="1"/>
        <charset val="204"/>
      </rPr>
      <t>Подсветка для стеновой панели 140</t>
    </r>
    <r>
      <rPr>
        <sz val="11"/>
        <rFont val="Times New Roman"/>
        <family val="1"/>
        <charset val="204"/>
      </rPr>
      <t xml:space="preserve"> с трансформатором (блок питания, светодиодная лента, профиль накладной алюминиевый для светодиодной ленты в комплекте с прозрачным экраном)</t>
    </r>
  </si>
  <si>
    <t>*остальные *цвета по согласованию</t>
  </si>
  <si>
    <t xml:space="preserve">ИТОГО: </t>
  </si>
  <si>
    <t>Объем ориентировочный (м3):</t>
  </si>
  <si>
    <t>м куб</t>
  </si>
  <si>
    <t>кг</t>
  </si>
  <si>
    <t>Вес ориентировочный
(кг):</t>
  </si>
  <si>
    <t xml:space="preserve">Продавец может организовать доставку Товара за счет средств Покупателя. Стоимость доставки зависит от адреса, объема и веса заказа. 
</t>
  </si>
  <si>
    <t>Продавец может организовать сборку мебели за счет средств Покупателя. Стоимость сборки мебели составляет 10% от стоимости мебели без учета скидки. Дополнительно оплачивается проезд к месту сборки, и проживание сборщиков мебели, если адрес находится вне зоны Московской области.
Дата сборки мебели согласовывается на дату готовности Товара к отгрузке.</t>
  </si>
  <si>
    <t>Срок изготовления Товара составляет 30-35 рабочих дней с момента поступления авансового платежа на расчетный счет Продавца и после подписания спецификации мебели с указанием описания, цвета, количества и размеров мебели.
(Срок изготовления Товара  указан с учётом срока производства материала).
Предоплата 70%, доплата 30% после уведомления о готовности Товара к отгрузке. Отгрузка строго после 100% оплаты.</t>
  </si>
  <si>
    <t>*другие цвета и индивидуальные параметры по согласованию</t>
  </si>
  <si>
    <t>Цены актуальны до 31 мая 2025 г. В дальнейшем возможен пересчет стоимости, в связи с возможным изменением цен на материалы и комплектующие.
Цены указаны с учетом самовывоза со склада Продавца в г.Лобня (Московская обл.).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</si>
</sst>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 "/>
    <numFmt numFmtId="166" formatCode="#,##0.00_ ;\-#,##0.00\ "/>
    <numFmt numFmtId="167" formatCode="#,##0.000"/>
    <numFmt numFmtId="168" formatCode="#,##0.00&quot;р.&quot;"/>
    <numFmt numFmtId="169" formatCode="#,##0.0"/>
  </numFmts>
  <fonts count="66" x14ac:knownFonts="1">
    <font>
      <sz val="11"/>
      <color theme="1"/>
      <name val="Calibri"/>
      <family val="2"/>
      <scheme val="minor"/>
    </font>
    <font>
      <sz val="7.5"/>
      <name val="Times New Roman"/>
      <family val="1"/>
    </font>
    <font>
      <b/>
      <sz val="9"/>
      <color theme="4" tint="-0.249977111117893"/>
      <name val="Times New Roman"/>
      <family val="1"/>
      <charset val="204"/>
    </font>
    <font>
      <b/>
      <sz val="7.5"/>
      <name val="Arial"/>
      <family val="2"/>
    </font>
    <font>
      <i/>
      <sz val="10"/>
      <name val="Arial"/>
      <family val="2"/>
      <charset val="204"/>
    </font>
    <font>
      <b/>
      <i/>
      <sz val="9"/>
      <color theme="3" tint="0.39997558519241921"/>
      <name val="Times New Roman"/>
      <family val="1"/>
      <charset val="204"/>
    </font>
    <font>
      <u/>
      <sz val="9.75"/>
      <color indexed="12"/>
      <name val="Times New Roman"/>
      <family val="1"/>
      <charset val="204"/>
    </font>
    <font>
      <b/>
      <i/>
      <u/>
      <sz val="11"/>
      <color indexed="12"/>
      <name val="Arial"/>
      <family val="2"/>
      <charset val="204"/>
    </font>
    <font>
      <sz val="11"/>
      <name val="Arial"/>
      <family val="2"/>
    </font>
    <font>
      <sz val="11"/>
      <name val="Times New Roman"/>
      <family val="1"/>
    </font>
    <font>
      <sz val="10"/>
      <name val="Times New Roman"/>
      <family val="1"/>
    </font>
    <font>
      <b/>
      <sz val="11"/>
      <color theme="9" tint="-0.249977111117893"/>
      <name val="Calibri Light"/>
      <family val="1"/>
      <charset val="204"/>
      <scheme val="major"/>
    </font>
    <font>
      <b/>
      <i/>
      <sz val="7.5"/>
      <name val="Arial"/>
      <family val="2"/>
    </font>
    <font>
      <b/>
      <i/>
      <sz val="7.5"/>
      <name val="Times New Roman"/>
      <family val="1"/>
      <charset val="204"/>
    </font>
    <font>
      <sz val="11"/>
      <name val="Times New Roman"/>
      <family val="1"/>
      <charset val="204"/>
    </font>
    <font>
      <sz val="7.5"/>
      <name val="Arial"/>
      <family val="2"/>
    </font>
    <font>
      <sz val="7.5"/>
      <color indexed="8"/>
      <name val="Times New Roman"/>
      <family val="1"/>
      <charset val="204"/>
    </font>
    <font>
      <b/>
      <sz val="7.5"/>
      <color indexed="8"/>
      <name val="Arial"/>
      <family val="2"/>
    </font>
    <font>
      <i/>
      <sz val="16"/>
      <name val="Times New Roman"/>
      <family val="1"/>
      <charset val="204"/>
    </font>
    <font>
      <b/>
      <sz val="10"/>
      <color theme="3" tint="0.39997558519241921"/>
      <name val="Times New Roman"/>
      <family val="1"/>
      <charset val="204"/>
    </font>
    <font>
      <sz val="7.5"/>
      <color indexed="8"/>
      <name val="Arial"/>
      <family val="2"/>
    </font>
    <font>
      <sz val="11"/>
      <name val="Calibri Light"/>
      <family val="1"/>
      <charset val="204"/>
      <scheme val="major"/>
    </font>
    <font>
      <b/>
      <i/>
      <sz val="9"/>
      <name val="Times New Roman"/>
      <family val="1"/>
      <charset val="204"/>
    </font>
    <font>
      <sz val="11"/>
      <color theme="8" tint="-0.249977111117893"/>
      <name val="Times New Roman"/>
      <family val="1"/>
    </font>
    <font>
      <b/>
      <i/>
      <sz val="10"/>
      <color rgb="FFC00000"/>
      <name val="ISOCTEUR"/>
      <family val="3"/>
      <charset val="204"/>
    </font>
    <font>
      <u/>
      <sz val="11"/>
      <color theme="3" tint="0.39997558519241921"/>
      <name val="Times New Roman"/>
      <family val="1"/>
    </font>
    <font>
      <b/>
      <sz val="10"/>
      <name val="Times New Roman"/>
      <family val="1"/>
      <charset val="204"/>
    </font>
    <font>
      <b/>
      <sz val="16"/>
      <name val="Calibri"/>
      <family val="2"/>
      <charset val="204"/>
      <scheme val="minor"/>
    </font>
    <font>
      <b/>
      <i/>
      <sz val="10"/>
      <color theme="1" tint="0.34998626667073579"/>
      <name val="Calibri Light"/>
      <family val="1"/>
      <charset val="204"/>
      <scheme val="major"/>
    </font>
    <font>
      <i/>
      <sz val="11"/>
      <name val="Times New Roman"/>
      <family val="1"/>
      <charset val="204"/>
    </font>
    <font>
      <b/>
      <i/>
      <sz val="11"/>
      <color theme="0"/>
      <name val="Magneto"/>
      <family val="5"/>
    </font>
    <font>
      <sz val="12"/>
      <color theme="0"/>
      <name val="Arial"/>
      <family val="2"/>
      <charset val="204"/>
    </font>
    <font>
      <b/>
      <i/>
      <sz val="12"/>
      <color theme="3" tint="0.39997558519241921"/>
      <name val="Magneto"/>
      <family val="5"/>
    </font>
    <font>
      <b/>
      <i/>
      <sz val="10"/>
      <color rgb="FF993300"/>
      <name val="ISOCTEUR"/>
      <family val="3"/>
      <charset val="204"/>
    </font>
    <font>
      <b/>
      <sz val="9"/>
      <color theme="1"/>
      <name val="Times New Roman"/>
      <family val="1"/>
      <charset val="204"/>
    </font>
    <font>
      <b/>
      <i/>
      <sz val="10"/>
      <name val="Times New Roman"/>
      <family val="1"/>
      <charset val="204"/>
    </font>
    <font>
      <sz val="10"/>
      <name val="Calibri"/>
      <family val="2"/>
      <charset val="204"/>
      <scheme val="minor"/>
    </font>
    <font>
      <sz val="10"/>
      <name val="Arial"/>
      <family val="2"/>
      <charset val="204"/>
    </font>
    <font>
      <sz val="10"/>
      <color theme="0"/>
      <name val="Arial"/>
      <family val="2"/>
      <charset val="204"/>
    </font>
    <font>
      <b/>
      <sz val="11"/>
      <name val="Times New Roman"/>
      <family val="1"/>
      <charset val="204"/>
    </font>
    <font>
      <sz val="9"/>
      <name val="Times New Roman"/>
      <family val="1"/>
      <charset val="204"/>
    </font>
    <font>
      <b/>
      <sz val="12"/>
      <name val="Times New Roman"/>
      <family val="1"/>
      <charset val="204"/>
    </font>
    <font>
      <b/>
      <i/>
      <sz val="11"/>
      <color theme="1" tint="0.34998626667073579"/>
      <name val="Times New Roman"/>
      <family val="1"/>
      <charset val="204"/>
    </font>
    <font>
      <b/>
      <sz val="7.5"/>
      <name val="Calibri"/>
      <family val="2"/>
      <charset val="204"/>
      <scheme val="minor"/>
    </font>
    <font>
      <sz val="10"/>
      <name val="Times New Roman"/>
      <family val="1"/>
      <charset val="204"/>
    </font>
    <font>
      <b/>
      <i/>
      <sz val="11"/>
      <color rgb="FF333333"/>
      <name val="Times New Roman"/>
      <family val="1"/>
      <charset val="204"/>
    </font>
    <font>
      <sz val="10"/>
      <color theme="1" tint="0.34998626667073579"/>
      <name val="Arial"/>
      <family val="2"/>
      <charset val="204"/>
    </font>
    <font>
      <b/>
      <sz val="12"/>
      <name val="Arial"/>
      <family val="2"/>
      <charset val="204"/>
    </font>
    <font>
      <sz val="11"/>
      <color theme="1" tint="0.34998626667073579"/>
      <name val="Times New Roman"/>
      <family val="1"/>
      <charset val="204"/>
    </font>
    <font>
      <b/>
      <sz val="14"/>
      <name val="Times New Roman"/>
      <family val="1"/>
      <charset val="204"/>
    </font>
    <font>
      <b/>
      <sz val="10"/>
      <color theme="0" tint="-4.9989318521683403E-2"/>
      <name val="Times New Roman"/>
      <family val="1"/>
      <charset val="204"/>
    </font>
    <font>
      <b/>
      <sz val="12"/>
      <name val="Calibri"/>
      <family val="2"/>
      <charset val="204"/>
      <scheme val="minor"/>
    </font>
    <font>
      <sz val="7.5"/>
      <color rgb="FF969696"/>
      <name val="Times New Roman"/>
      <family val="1"/>
    </font>
    <font>
      <sz val="8"/>
      <name val="Arial"/>
      <family val="2"/>
      <charset val="204"/>
    </font>
    <font>
      <sz val="10"/>
      <color indexed="8"/>
      <name val="Calibri"/>
      <family val="2"/>
      <charset val="204"/>
      <scheme val="minor"/>
    </font>
    <font>
      <b/>
      <sz val="10"/>
      <name val="Arial"/>
      <family val="2"/>
      <charset val="204"/>
    </font>
    <font>
      <sz val="12"/>
      <color indexed="8"/>
      <name val="Arial"/>
      <family val="2"/>
    </font>
    <font>
      <sz val="12"/>
      <color rgb="FF969696"/>
      <name val="Times New Roman"/>
      <family val="1"/>
    </font>
    <font>
      <sz val="7.5"/>
      <name val="Times New Roman"/>
      <family val="1"/>
      <charset val="204"/>
    </font>
    <font>
      <i/>
      <u/>
      <sz val="12"/>
      <color theme="9" tint="-0.499984740745262"/>
      <name val="Times New Roman"/>
      <family val="1"/>
      <charset val="204"/>
    </font>
    <font>
      <sz val="12"/>
      <name val="Times New Roman"/>
      <family val="1"/>
    </font>
    <font>
      <sz val="7.5"/>
      <color theme="0" tint="-0.249977111117893"/>
      <name val="Times New Roman"/>
      <family val="1"/>
    </font>
    <font>
      <sz val="12"/>
      <name val="Times New Roman"/>
      <family val="1"/>
      <charset val="204"/>
    </font>
    <font>
      <sz val="9"/>
      <name val="Times New Roman"/>
      <family val="1"/>
    </font>
    <font>
      <b/>
      <sz val="9"/>
      <color indexed="81"/>
      <name val="Tahoma"/>
      <family val="2"/>
      <charset val="204"/>
    </font>
    <font>
      <sz val="9"/>
      <color indexed="81"/>
      <name val="Tahoma"/>
      <family val="2"/>
      <charset val="204"/>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7">
    <xf numFmtId="0" fontId="0" fillId="0" borderId="0"/>
    <xf numFmtId="0" fontId="1" fillId="0" borderId="0">
      <alignment vertical="top"/>
    </xf>
    <xf numFmtId="165" fontId="3" fillId="0" borderId="0" applyFill="0" applyBorder="0">
      <alignment horizontal="right" vertical="center"/>
    </xf>
    <xf numFmtId="0" fontId="6" fillId="0" borderId="0" applyNumberFormat="0" applyFont="0" applyFill="0" applyBorder="0" applyAlignment="0" applyProtection="0">
      <alignment vertical="top"/>
      <protection locked="0"/>
    </xf>
    <xf numFmtId="0" fontId="12" fillId="2" borderId="0" applyBorder="0">
      <alignment horizontal="center" vertical="center"/>
    </xf>
    <xf numFmtId="0" fontId="15" fillId="0" borderId="1" applyFill="0" applyBorder="0">
      <alignment horizontal="center" vertical="center"/>
    </xf>
    <xf numFmtId="0" fontId="3" fillId="0" borderId="2" applyFill="0" applyBorder="0">
      <alignment horizontal="center" vertical="center" wrapText="1"/>
    </xf>
  </cellStyleXfs>
  <cellXfs count="124">
    <xf numFmtId="0" fontId="0" fillId="0" borderId="0" xfId="0"/>
    <xf numFmtId="0" fontId="1" fillId="0" borderId="0" xfId="1">
      <alignment vertical="top"/>
    </xf>
    <xf numFmtId="0" fontId="2" fillId="0" borderId="0" xfId="1" applyFont="1" applyAlignment="1">
      <alignment horizontal="right" vertical="center"/>
    </xf>
    <xf numFmtId="164" fontId="1" fillId="0" borderId="0" xfId="1" applyNumberFormat="1">
      <alignment vertical="top"/>
    </xf>
    <xf numFmtId="1" fontId="4" fillId="0" borderId="0" xfId="2" applyNumberFormat="1" applyFont="1" applyAlignment="1">
      <alignment horizontal="left" vertical="center"/>
    </xf>
    <xf numFmtId="0" fontId="5" fillId="0" borderId="0" xfId="1" applyFont="1" applyAlignment="1">
      <alignment horizontal="right" vertical="center"/>
    </xf>
    <xf numFmtId="0" fontId="2" fillId="0" borderId="0" xfId="3" applyFont="1" applyFill="1" applyAlignment="1" applyProtection="1">
      <alignment horizontal="right" vertical="center"/>
    </xf>
    <xf numFmtId="0" fontId="7" fillId="0" borderId="0" xfId="3" applyFont="1" applyBorder="1" applyAlignment="1" applyProtection="1">
      <alignment vertical="top"/>
    </xf>
    <xf numFmtId="0" fontId="8" fillId="0" borderId="0" xfId="1" applyFont="1">
      <alignment vertical="top"/>
    </xf>
    <xf numFmtId="0" fontId="8" fillId="0" borderId="0" xfId="1" applyFont="1" applyAlignment="1">
      <alignment horizontal="left" vertical="top"/>
    </xf>
    <xf numFmtId="0" fontId="5" fillId="0" borderId="0" xfId="3" applyFont="1" applyAlignment="1" applyProtection="1">
      <alignment horizontal="right" vertical="center"/>
    </xf>
    <xf numFmtId="0" fontId="9" fillId="0" borderId="0" xfId="1" applyFont="1" applyAlignment="1">
      <alignment horizontal="left" vertical="top"/>
    </xf>
    <xf numFmtId="0" fontId="10" fillId="0" borderId="0" xfId="1" applyFont="1" applyAlignment="1">
      <alignment horizontal="center" vertical="top"/>
    </xf>
    <xf numFmtId="0" fontId="9" fillId="0" borderId="0" xfId="1" applyFont="1" applyAlignment="1">
      <alignment horizontal="center" vertical="top"/>
    </xf>
    <xf numFmtId="0" fontId="9" fillId="0" borderId="0" xfId="1" applyFont="1">
      <alignment vertical="top"/>
    </xf>
    <xf numFmtId="0" fontId="11" fillId="0" borderId="0" xfId="1" applyFont="1" applyAlignment="1">
      <alignment horizontal="right" vertical="center"/>
    </xf>
    <xf numFmtId="0" fontId="13" fillId="0" borderId="0" xfId="4" applyFont="1" applyFill="1" applyBorder="1" applyAlignment="1">
      <alignment horizontal="left" vertical="center"/>
    </xf>
    <xf numFmtId="0" fontId="14" fillId="0" borderId="0" xfId="1" applyFont="1">
      <alignment vertical="top"/>
    </xf>
    <xf numFmtId="3" fontId="16" fillId="0" borderId="0" xfId="5" applyNumberFormat="1" applyFont="1" applyFill="1" applyBorder="1" applyAlignment="1">
      <alignment horizontal="center" vertical="center" wrapText="1"/>
    </xf>
    <xf numFmtId="0" fontId="16" fillId="0" borderId="0" xfId="5" applyFont="1" applyFill="1" applyBorder="1" applyAlignment="1">
      <alignment horizontal="center" vertical="center" wrapText="1"/>
    </xf>
    <xf numFmtId="0" fontId="17" fillId="0" borderId="0" xfId="6" applyFont="1" applyFill="1" applyBorder="1">
      <alignment horizontal="center" vertical="center" wrapText="1"/>
    </xf>
    <xf numFmtId="0" fontId="12" fillId="0" borderId="0" xfId="4" applyFill="1" applyBorder="1" applyAlignment="1">
      <alignment horizontal="left" vertical="center"/>
    </xf>
    <xf numFmtId="0" fontId="19" fillId="0" borderId="0" xfId="3" applyFont="1" applyFill="1" applyAlignment="1" applyProtection="1">
      <alignment horizontal="right" vertical="center"/>
    </xf>
    <xf numFmtId="0" fontId="20" fillId="0" borderId="0" xfId="5" applyFont="1" applyFill="1" applyBorder="1" applyAlignment="1">
      <alignment horizontal="center" vertical="center" wrapText="1"/>
    </xf>
    <xf numFmtId="0" fontId="21" fillId="3" borderId="0" xfId="1" applyFont="1" applyFill="1" applyAlignment="1">
      <alignment horizontal="center" vertical="center"/>
    </xf>
    <xf numFmtId="0" fontId="22" fillId="0" borderId="0" xfId="1" applyFont="1" applyAlignment="1">
      <alignment horizontal="center" vertical="center" wrapText="1"/>
    </xf>
    <xf numFmtId="0" fontId="23" fillId="0" borderId="0" xfId="1" applyFont="1" applyAlignment="1">
      <alignment horizontal="right" vertical="top"/>
    </xf>
    <xf numFmtId="0" fontId="19" fillId="0" borderId="0" xfId="1" applyFont="1" applyAlignment="1">
      <alignment horizontal="right" vertical="center"/>
    </xf>
    <xf numFmtId="3" fontId="24" fillId="0" borderId="0" xfId="3" applyNumberFormat="1" applyFont="1" applyBorder="1" applyAlignment="1" applyProtection="1">
      <alignment horizontal="center" vertical="top"/>
    </xf>
    <xf numFmtId="0" fontId="24" fillId="0" borderId="0" xfId="3" applyFont="1" applyBorder="1" applyAlignment="1" applyProtection="1">
      <alignment horizontal="center" vertical="top"/>
    </xf>
    <xf numFmtId="0" fontId="25" fillId="0" borderId="0" xfId="3" applyFont="1" applyBorder="1" applyProtection="1">
      <alignment vertical="top"/>
    </xf>
    <xf numFmtId="0" fontId="26" fillId="0" borderId="0" xfId="3" applyFont="1" applyBorder="1" applyAlignment="1" applyProtection="1">
      <alignment horizontal="right" vertical="top"/>
    </xf>
    <xf numFmtId="0" fontId="27" fillId="0" borderId="3" xfId="1" applyFont="1" applyBorder="1" applyAlignment="1">
      <alignment horizontal="center" vertical="center"/>
    </xf>
    <xf numFmtId="0" fontId="28" fillId="0" borderId="0" xfId="3" applyFont="1" applyBorder="1" applyAlignment="1" applyProtection="1">
      <alignment horizontal="center" vertical="top"/>
    </xf>
    <xf numFmtId="0" fontId="1" fillId="0" borderId="0" xfId="1" applyAlignment="1">
      <alignment horizontal="center" vertical="top"/>
    </xf>
    <xf numFmtId="0" fontId="26" fillId="0" borderId="0" xfId="3" applyFont="1" applyBorder="1" applyAlignment="1" applyProtection="1">
      <alignment horizontal="right" vertical="center"/>
    </xf>
    <xf numFmtId="0" fontId="29" fillId="0" borderId="0" xfId="1" applyFont="1">
      <alignment vertical="top"/>
    </xf>
    <xf numFmtId="0" fontId="30" fillId="3" borderId="0" xfId="1" applyFont="1" applyFill="1" applyAlignment="1">
      <alignment horizontal="center"/>
    </xf>
    <xf numFmtId="0" fontId="31" fillId="3" borderId="0" xfId="1" applyFont="1" applyFill="1" applyAlignment="1">
      <alignment horizontal="center"/>
    </xf>
    <xf numFmtId="0" fontId="32" fillId="3" borderId="0" xfId="1" applyFont="1" applyFill="1" applyAlignment="1">
      <alignment horizontal="center"/>
    </xf>
    <xf numFmtId="0" fontId="33" fillId="0" borderId="0" xfId="3" applyFont="1" applyFill="1" applyBorder="1" applyAlignment="1" applyProtection="1">
      <alignment horizontal="center" vertical="top"/>
    </xf>
    <xf numFmtId="0" fontId="26" fillId="3" borderId="4" xfId="1" applyFont="1" applyFill="1" applyBorder="1" applyAlignment="1">
      <alignment horizontal="center" vertical="center" wrapText="1"/>
    </xf>
    <xf numFmtId="0" fontId="26" fillId="3" borderId="5" xfId="1" applyFont="1" applyFill="1" applyBorder="1" applyAlignment="1">
      <alignment horizontal="center" vertical="center" wrapText="1"/>
    </xf>
    <xf numFmtId="3" fontId="34" fillId="3" borderId="6" xfId="1" applyNumberFormat="1" applyFont="1" applyFill="1" applyBorder="1" applyAlignment="1">
      <alignment horizontal="center" vertical="center" wrapText="1"/>
    </xf>
    <xf numFmtId="0" fontId="26" fillId="4" borderId="7"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35" fillId="3" borderId="0" xfId="1" applyFont="1" applyFill="1" applyAlignment="1">
      <alignment horizontal="center" vertical="center" wrapText="1"/>
    </xf>
    <xf numFmtId="0" fontId="36" fillId="0" borderId="3" xfId="1" applyFont="1" applyBorder="1" applyAlignment="1">
      <alignment horizontal="center" vertical="center" wrapText="1"/>
    </xf>
    <xf numFmtId="0" fontId="37" fillId="0" borderId="8" xfId="1" applyFont="1" applyBorder="1" applyAlignment="1">
      <alignment horizontal="center" vertical="center"/>
    </xf>
    <xf numFmtId="2" fontId="38" fillId="0" borderId="9" xfId="1" applyNumberFormat="1" applyFont="1" applyBorder="1" applyAlignment="1">
      <alignment horizontal="center" vertical="center"/>
    </xf>
    <xf numFmtId="0" fontId="14" fillId="0" borderId="10" xfId="1" applyFont="1" applyBorder="1" applyAlignment="1">
      <alignment vertical="top" wrapText="1"/>
    </xf>
    <xf numFmtId="3" fontId="14" fillId="0" borderId="10" xfId="1" applyNumberFormat="1" applyFont="1" applyBorder="1" applyAlignment="1">
      <alignment horizontal="center" vertical="center"/>
    </xf>
    <xf numFmtId="4" fontId="39" fillId="0" borderId="11" xfId="1" applyNumberFormat="1" applyFont="1" applyBorder="1" applyAlignment="1">
      <alignment horizontal="center" vertical="center"/>
    </xf>
    <xf numFmtId="3" fontId="41" fillId="4" borderId="10" xfId="1" applyNumberFormat="1" applyFont="1" applyFill="1" applyBorder="1" applyAlignment="1">
      <alignment horizontal="center" vertical="center"/>
    </xf>
    <xf numFmtId="4" fontId="41" fillId="0" borderId="12" xfId="1" applyNumberFormat="1" applyFont="1" applyBorder="1" applyAlignment="1">
      <alignment horizontal="center" vertical="center"/>
    </xf>
    <xf numFmtId="166" fontId="42" fillId="3" borderId="0" xfId="1" applyNumberFormat="1" applyFont="1" applyFill="1" applyAlignment="1">
      <alignment horizontal="center" vertical="center"/>
    </xf>
    <xf numFmtId="167" fontId="43" fillId="0" borderId="3" xfId="4" applyNumberFormat="1" applyFont="1" applyFill="1" applyBorder="1" applyAlignment="1">
      <alignment horizontal="center" vertical="center" wrapText="1"/>
    </xf>
    <xf numFmtId="1" fontId="43" fillId="0" borderId="3" xfId="4" applyNumberFormat="1" applyFont="1" applyFill="1" applyBorder="1" applyAlignment="1">
      <alignment horizontal="center" vertical="center" wrapText="1"/>
    </xf>
    <xf numFmtId="0" fontId="43" fillId="0" borderId="3" xfId="4" applyFont="1" applyFill="1" applyBorder="1" applyAlignment="1">
      <alignment horizontal="center" vertical="center" wrapText="1"/>
    </xf>
    <xf numFmtId="0" fontId="37" fillId="0" borderId="13" xfId="1" applyFont="1" applyBorder="1" applyAlignment="1">
      <alignment horizontal="center" vertical="center"/>
    </xf>
    <xf numFmtId="2" fontId="38" fillId="0" borderId="14" xfId="1" applyNumberFormat="1" applyFont="1" applyBorder="1" applyAlignment="1">
      <alignment horizontal="center" vertical="center"/>
    </xf>
    <xf numFmtId="0" fontId="14" fillId="0" borderId="14" xfId="1" applyFont="1" applyBorder="1" applyAlignment="1">
      <alignment vertical="center" wrapText="1"/>
    </xf>
    <xf numFmtId="4" fontId="39" fillId="0" borderId="12" xfId="1" applyNumberFormat="1" applyFont="1" applyBorder="1" applyAlignment="1">
      <alignment horizontal="center" vertical="center"/>
    </xf>
    <xf numFmtId="3" fontId="41" fillId="4" borderId="14" xfId="1" applyNumberFormat="1" applyFont="1" applyFill="1" applyBorder="1" applyAlignment="1">
      <alignment horizontal="center" vertical="center"/>
    </xf>
    <xf numFmtId="0" fontId="14" fillId="0" borderId="14" xfId="1" applyFont="1" applyBorder="1" applyAlignment="1">
      <alignment horizontal="center" vertical="center"/>
    </xf>
    <xf numFmtId="2" fontId="38" fillId="0" borderId="15" xfId="1" applyNumberFormat="1" applyFont="1" applyBorder="1" applyAlignment="1">
      <alignment horizontal="center" vertical="center"/>
    </xf>
    <xf numFmtId="2" fontId="38" fillId="0" borderId="16" xfId="1" applyNumberFormat="1" applyFont="1" applyBorder="1" applyAlignment="1">
      <alignment horizontal="center" vertical="center"/>
    </xf>
    <xf numFmtId="3" fontId="14" fillId="3" borderId="14" xfId="1" applyNumberFormat="1" applyFont="1" applyFill="1" applyBorder="1" applyAlignment="1">
      <alignment horizontal="left" vertical="center" wrapText="1"/>
    </xf>
    <xf numFmtId="3" fontId="14" fillId="3" borderId="14" xfId="1" applyNumberFormat="1" applyFont="1" applyFill="1" applyBorder="1" applyAlignment="1">
      <alignment horizontal="center" vertical="center"/>
    </xf>
    <xf numFmtId="3" fontId="14" fillId="3" borderId="15" xfId="1" applyNumberFormat="1" applyFont="1" applyFill="1" applyBorder="1" applyAlignment="1">
      <alignment horizontal="left" vertical="center" wrapText="1"/>
    </xf>
    <xf numFmtId="3" fontId="14" fillId="3" borderId="15" xfId="1" applyNumberFormat="1" applyFont="1" applyFill="1" applyBorder="1" applyAlignment="1">
      <alignment horizontal="center" vertical="center"/>
    </xf>
    <xf numFmtId="2" fontId="37" fillId="0" borderId="14" xfId="1" applyNumberFormat="1" applyFont="1" applyBorder="1" applyAlignment="1">
      <alignment horizontal="center" vertical="center"/>
    </xf>
    <xf numFmtId="0" fontId="39" fillId="0" borderId="14" xfId="1" applyFont="1" applyBorder="1" applyAlignment="1">
      <alignment vertical="center" wrapText="1"/>
    </xf>
    <xf numFmtId="166" fontId="45" fillId="0" borderId="0" xfId="1" applyNumberFormat="1" applyFont="1" applyAlignment="1">
      <alignment horizontal="center" vertical="center"/>
    </xf>
    <xf numFmtId="0" fontId="39" fillId="0" borderId="15" xfId="1" applyFont="1" applyBorder="1" applyAlignment="1">
      <alignment vertical="center" wrapText="1"/>
    </xf>
    <xf numFmtId="0" fontId="39" fillId="0" borderId="16" xfId="1" applyFont="1" applyBorder="1" applyAlignment="1">
      <alignment vertical="center" wrapText="1"/>
    </xf>
    <xf numFmtId="3" fontId="14" fillId="3" borderId="16" xfId="1" applyNumberFormat="1" applyFont="1" applyFill="1" applyBorder="1" applyAlignment="1">
      <alignment horizontal="center" vertical="center"/>
    </xf>
    <xf numFmtId="0" fontId="14" fillId="0" borderId="16" xfId="4" applyFont="1" applyFill="1" applyBorder="1" applyAlignment="1">
      <alignment horizontal="left" vertical="center" wrapText="1"/>
    </xf>
    <xf numFmtId="0" fontId="14" fillId="0" borderId="16" xfId="1" applyFont="1" applyBorder="1" applyAlignment="1">
      <alignment horizontal="center" vertical="center"/>
    </xf>
    <xf numFmtId="4" fontId="42" fillId="0" borderId="0" xfId="1" applyNumberFormat="1" applyFont="1" applyAlignment="1">
      <alignment horizontal="center" vertical="center"/>
    </xf>
    <xf numFmtId="0" fontId="37" fillId="0" borderId="17" xfId="1" applyFont="1" applyBorder="1" applyAlignment="1">
      <alignment horizontal="center" vertical="center"/>
    </xf>
    <xf numFmtId="0" fontId="46" fillId="0" borderId="18" xfId="1" applyFont="1" applyBorder="1" applyAlignment="1">
      <alignment horizontal="center" vertical="center"/>
    </xf>
    <xf numFmtId="0" fontId="14" fillId="0" borderId="18" xfId="4" applyFont="1" applyFill="1" applyBorder="1" applyAlignment="1">
      <alignment horizontal="left" vertical="center" wrapText="1"/>
    </xf>
    <xf numFmtId="0" fontId="14" fillId="0" borderId="18" xfId="1" applyFont="1" applyBorder="1" applyAlignment="1">
      <alignment horizontal="center" vertical="center"/>
    </xf>
    <xf numFmtId="0" fontId="47" fillId="4" borderId="20" xfId="1" applyFont="1" applyFill="1" applyBorder="1" applyAlignment="1">
      <alignment horizontal="center" vertical="center"/>
    </xf>
    <xf numFmtId="4" fontId="41" fillId="0" borderId="19" xfId="1" applyNumberFormat="1" applyFont="1" applyBorder="1" applyAlignment="1">
      <alignment horizontal="center" vertical="center"/>
    </xf>
    <xf numFmtId="0" fontId="46" fillId="0" borderId="0" xfId="1" applyFont="1" applyAlignment="1">
      <alignment horizontal="center" vertical="center"/>
    </xf>
    <xf numFmtId="2" fontId="38" fillId="0" borderId="0" xfId="1" applyNumberFormat="1" applyFont="1" applyAlignment="1">
      <alignment horizontal="center" vertical="center"/>
    </xf>
    <xf numFmtId="0" fontId="48" fillId="0" borderId="0" xfId="1" applyFont="1" applyAlignment="1">
      <alignment vertical="center" wrapText="1"/>
    </xf>
    <xf numFmtId="0" fontId="49" fillId="0" borderId="0" xfId="1" applyFont="1" applyAlignment="1">
      <alignment horizontal="right" vertical="center"/>
    </xf>
    <xf numFmtId="4" fontId="50" fillId="0" borderId="0" xfId="1" applyNumberFormat="1" applyFont="1" applyAlignment="1">
      <alignment horizontal="center" vertical="center"/>
    </xf>
    <xf numFmtId="0" fontId="39" fillId="0" borderId="0" xfId="1" applyFont="1" applyAlignment="1">
      <alignment horizontal="right" vertical="center" wrapText="1"/>
    </xf>
    <xf numFmtId="4" fontId="49" fillId="0" borderId="0" xfId="1" applyNumberFormat="1" applyFont="1" applyAlignment="1">
      <alignment horizontal="center" vertical="center"/>
    </xf>
    <xf numFmtId="2" fontId="51" fillId="0" borderId="0" xfId="1" applyNumberFormat="1" applyFont="1" applyAlignment="1">
      <alignment horizontal="center" vertical="center"/>
    </xf>
    <xf numFmtId="0" fontId="52" fillId="0" borderId="0" xfId="1" applyFont="1">
      <alignment vertical="top"/>
    </xf>
    <xf numFmtId="0" fontId="44" fillId="0" borderId="0" xfId="1" applyFont="1" applyAlignment="1">
      <alignment horizontal="right" vertical="center"/>
    </xf>
    <xf numFmtId="9" fontId="41" fillId="0" borderId="0" xfId="1" applyNumberFormat="1" applyFont="1" applyAlignment="1">
      <alignment horizontal="center" vertical="center"/>
    </xf>
    <xf numFmtId="0" fontId="53" fillId="0" borderId="0" xfId="1" applyFont="1" applyAlignment="1">
      <alignment horizontal="right" vertical="top"/>
    </xf>
    <xf numFmtId="168" fontId="35" fillId="3" borderId="0" xfId="1" applyNumberFormat="1" applyFont="1" applyFill="1" applyAlignment="1">
      <alignment horizontal="center" vertical="center"/>
    </xf>
    <xf numFmtId="0" fontId="54" fillId="0" borderId="0" xfId="1" applyFont="1" applyAlignment="1">
      <alignment horizontal="center" vertical="center"/>
    </xf>
    <xf numFmtId="3" fontId="1" fillId="0" borderId="0" xfId="1" applyNumberFormat="1" applyAlignment="1">
      <alignment horizontal="center" vertical="top"/>
    </xf>
    <xf numFmtId="169" fontId="55" fillId="0" borderId="0" xfId="1" applyNumberFormat="1" applyFont="1" applyAlignment="1">
      <alignment horizontal="center" vertical="center"/>
    </xf>
    <xf numFmtId="164" fontId="52" fillId="0" borderId="0" xfId="1" applyNumberFormat="1" applyFont="1">
      <alignment vertical="top"/>
    </xf>
    <xf numFmtId="0" fontId="53" fillId="0" borderId="0" xfId="1" applyFont="1" applyAlignment="1">
      <alignment horizontal="right" vertical="top" wrapText="1"/>
    </xf>
    <xf numFmtId="0" fontId="56" fillId="0" borderId="0" xfId="1" applyFont="1">
      <alignment vertical="top"/>
    </xf>
    <xf numFmtId="164" fontId="57" fillId="0" borderId="0" xfId="1" applyNumberFormat="1" applyFont="1">
      <alignment vertical="top"/>
    </xf>
    <xf numFmtId="0" fontId="57" fillId="0" borderId="0" xfId="1" applyFont="1">
      <alignment vertical="top"/>
    </xf>
    <xf numFmtId="3" fontId="58" fillId="0" borderId="0" xfId="1" applyNumberFormat="1" applyFont="1" applyAlignment="1">
      <alignment horizontal="center" vertical="top"/>
    </xf>
    <xf numFmtId="0" fontId="58" fillId="0" borderId="0" xfId="1" applyFont="1">
      <alignment vertical="top"/>
    </xf>
    <xf numFmtId="0" fontId="9" fillId="0" borderId="0" xfId="1" applyFont="1" applyAlignment="1">
      <alignment vertical="top" wrapText="1"/>
    </xf>
    <xf numFmtId="0" fontId="59" fillId="0" borderId="0" xfId="1" applyFont="1" applyAlignment="1">
      <alignment horizontal="right" vertical="center"/>
    </xf>
    <xf numFmtId="0" fontId="60" fillId="0" borderId="0" xfId="1" applyFont="1" applyAlignment="1">
      <alignment vertical="top" wrapText="1"/>
    </xf>
    <xf numFmtId="0" fontId="61" fillId="0" borderId="0" xfId="1" applyFont="1">
      <alignment vertical="top"/>
    </xf>
    <xf numFmtId="168" fontId="41" fillId="0" borderId="0" xfId="1" applyNumberFormat="1" applyFont="1" applyAlignment="1">
      <alignment vertical="center" wrapText="1"/>
    </xf>
    <xf numFmtId="0" fontId="41" fillId="0" borderId="0" xfId="1" applyFont="1" applyAlignment="1">
      <alignment vertical="center" wrapText="1"/>
    </xf>
    <xf numFmtId="0" fontId="62" fillId="0" borderId="0" xfId="1" applyFont="1" applyAlignment="1">
      <alignment horizontal="left" vertical="top"/>
    </xf>
    <xf numFmtId="0" fontId="62" fillId="0" borderId="0" xfId="1" applyFont="1" applyAlignment="1">
      <alignment horizontal="left"/>
    </xf>
    <xf numFmtId="0" fontId="63" fillId="0" borderId="0" xfId="1" applyFont="1">
      <alignment vertical="top"/>
    </xf>
    <xf numFmtId="4" fontId="39" fillId="0" borderId="12" xfId="1" applyNumberFormat="1" applyFont="1" applyBorder="1" applyAlignment="1">
      <alignment horizontal="center" vertical="center" wrapText="1"/>
    </xf>
    <xf numFmtId="4" fontId="39" fillId="0" borderId="19" xfId="1" applyNumberFormat="1" applyFont="1" applyBorder="1" applyAlignment="1">
      <alignment horizontal="center" vertical="center" wrapText="1"/>
    </xf>
    <xf numFmtId="0" fontId="9" fillId="0" borderId="0" xfId="1" applyFont="1" applyAlignment="1">
      <alignment horizontal="left" vertical="top" wrapText="1"/>
    </xf>
    <xf numFmtId="0" fontId="18" fillId="0" borderId="0" xfId="1" applyFont="1" applyAlignment="1">
      <alignment horizontal="right" vertical="center"/>
    </xf>
    <xf numFmtId="2" fontId="38" fillId="0" borderId="15" xfId="1" applyNumberFormat="1" applyFont="1" applyBorder="1" applyAlignment="1">
      <alignment horizontal="center" vertical="center"/>
    </xf>
    <xf numFmtId="2" fontId="38" fillId="0" borderId="16" xfId="1" applyNumberFormat="1" applyFont="1" applyBorder="1" applyAlignment="1">
      <alignment horizontal="center" vertical="center"/>
    </xf>
  </cellXfs>
  <cellStyles count="7">
    <cellStyle name="Price" xfId="2"/>
    <cellStyle name="Гиперссылка" xfId="3" builtinId="8"/>
    <cellStyle name="Модель" xfId="4"/>
    <cellStyle name="Обычный" xfId="0" builtinId="0"/>
    <cellStyle name="Обычный 2" xfId="1"/>
    <cellStyle name="Примечание 2" xfId="6"/>
    <cellStyle name="Размеры" xfId="5"/>
  </cellStyles>
  <dxfs count="3">
    <dxf>
      <font>
        <color rgb="FF9C0006"/>
      </font>
      <fill>
        <patternFill>
          <bgColor rgb="FFFFC7CE"/>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2</xdr:col>
      <xdr:colOff>880222</xdr:colOff>
      <xdr:row>1</xdr:row>
      <xdr:rowOff>26333</xdr:rowOff>
    </xdr:from>
    <xdr:ext cx="4056529" cy="96370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37597" y="178733"/>
          <a:ext cx="4056529" cy="96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ru-RU" sz="1050" b="1" i="0" baseline="0">
              <a:solidFill>
                <a:schemeClr val="accent1">
                  <a:lumMod val="75000"/>
                </a:schemeClr>
              </a:solidFill>
              <a:latin typeface="Book Antiqua" pitchFamily="18" charset="0"/>
              <a:ea typeface="DejaVu Sans Light" pitchFamily="34" charset="0"/>
              <a:cs typeface="Arial" pitchFamily="34" charset="0"/>
            </a:rPr>
            <a:t>серия мебели для гостиниц</a:t>
          </a:r>
        </a:p>
        <a:p>
          <a:pPr algn="ctr"/>
          <a:r>
            <a:rPr lang="ru-RU" sz="4400" b="1" i="0" baseline="0">
              <a:solidFill>
                <a:schemeClr val="accent1">
                  <a:lumMod val="75000"/>
                </a:schemeClr>
              </a:solidFill>
              <a:latin typeface="Book Antiqua" pitchFamily="18" charset="0"/>
              <a:ea typeface="DejaVu Sans Light" pitchFamily="34" charset="0"/>
              <a:cs typeface="Arial" pitchFamily="34" charset="0"/>
            </a:rPr>
            <a:t>Открытие</a:t>
          </a:r>
        </a:p>
      </xdr:txBody>
    </xdr:sp>
    <xdr:clientData/>
  </xdr:oneCellAnchor>
  <xdr:twoCellAnchor>
    <xdr:from>
      <xdr:col>1</xdr:col>
      <xdr:colOff>285750</xdr:colOff>
      <xdr:row>26</xdr:row>
      <xdr:rowOff>104775</xdr:rowOff>
    </xdr:from>
    <xdr:to>
      <xdr:col>1</xdr:col>
      <xdr:colOff>1152525</xdr:colOff>
      <xdr:row>26</xdr:row>
      <xdr:rowOff>1095375</xdr:rowOff>
    </xdr:to>
    <xdr:pic>
      <xdr:nvPicPr>
        <xdr:cNvPr id="3" name="Рисунок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33540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20</xdr:row>
      <xdr:rowOff>133350</xdr:rowOff>
    </xdr:from>
    <xdr:to>
      <xdr:col>1</xdr:col>
      <xdr:colOff>981075</xdr:colOff>
      <xdr:row>20</xdr:row>
      <xdr:rowOff>638175</xdr:rowOff>
    </xdr:to>
    <xdr:pic>
      <xdr:nvPicPr>
        <xdr:cNvPr id="4" name="Рисунок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9401175"/>
          <a:ext cx="657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22</xdr:row>
      <xdr:rowOff>66675</xdr:rowOff>
    </xdr:from>
    <xdr:to>
      <xdr:col>1</xdr:col>
      <xdr:colOff>933450</xdr:colOff>
      <xdr:row>22</xdr:row>
      <xdr:rowOff>647700</xdr:rowOff>
    </xdr:to>
    <xdr:pic>
      <xdr:nvPicPr>
        <xdr:cNvPr id="5" name="Рисунок 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 y="10725150"/>
          <a:ext cx="485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xdr:colOff>
      <xdr:row>13</xdr:row>
      <xdr:rowOff>47625</xdr:rowOff>
    </xdr:from>
    <xdr:to>
      <xdr:col>1</xdr:col>
      <xdr:colOff>933450</xdr:colOff>
      <xdr:row>13</xdr:row>
      <xdr:rowOff>666750</xdr:rowOff>
    </xdr:to>
    <xdr:pic>
      <xdr:nvPicPr>
        <xdr:cNvPr id="6" name="Рисунок 7">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2950" y="4114800"/>
          <a:ext cx="457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21</xdr:row>
      <xdr:rowOff>85725</xdr:rowOff>
    </xdr:from>
    <xdr:to>
      <xdr:col>1</xdr:col>
      <xdr:colOff>1190625</xdr:colOff>
      <xdr:row>21</xdr:row>
      <xdr:rowOff>600075</xdr:rowOff>
    </xdr:to>
    <xdr:pic>
      <xdr:nvPicPr>
        <xdr:cNvPr id="7" name="Рисунок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3869" t="27884" r="9160" b="26996"/>
        <a:stretch>
          <a:fillRect/>
        </a:stretch>
      </xdr:blipFill>
      <xdr:spPr bwMode="auto">
        <a:xfrm>
          <a:off x="504825" y="10048875"/>
          <a:ext cx="952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342900</xdr:colOff>
      <xdr:row>27</xdr:row>
      <xdr:rowOff>76200</xdr:rowOff>
    </xdr:from>
    <xdr:to>
      <xdr:col>1</xdr:col>
      <xdr:colOff>1085850</xdr:colOff>
      <xdr:row>27</xdr:row>
      <xdr:rowOff>1038225</xdr:rowOff>
    </xdr:to>
    <xdr:pic>
      <xdr:nvPicPr>
        <xdr:cNvPr id="13" name="Рисунок 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30652" r="32545"/>
        <a:stretch>
          <a:fillRect/>
        </a:stretch>
      </xdr:blipFill>
      <xdr:spPr bwMode="auto">
        <a:xfrm>
          <a:off x="609600" y="14668500"/>
          <a:ext cx="742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28</xdr:row>
      <xdr:rowOff>114300</xdr:rowOff>
    </xdr:from>
    <xdr:to>
      <xdr:col>1</xdr:col>
      <xdr:colOff>695325</xdr:colOff>
      <xdr:row>28</xdr:row>
      <xdr:rowOff>809625</xdr:rowOff>
    </xdr:to>
    <xdr:pic>
      <xdr:nvPicPr>
        <xdr:cNvPr id="14" name="Рисунок 2">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9733" r="27177"/>
        <a:stretch>
          <a:fillRect/>
        </a:stretch>
      </xdr:blipFill>
      <xdr:spPr bwMode="auto">
        <a:xfrm>
          <a:off x="333375" y="15906750"/>
          <a:ext cx="6286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771525</xdr:colOff>
      <xdr:row>28</xdr:row>
      <xdr:rowOff>171450</xdr:rowOff>
    </xdr:from>
    <xdr:to>
      <xdr:col>1</xdr:col>
      <xdr:colOff>1438275</xdr:colOff>
      <xdr:row>28</xdr:row>
      <xdr:rowOff>904875</xdr:rowOff>
    </xdr:to>
    <xdr:pic>
      <xdr:nvPicPr>
        <xdr:cNvPr id="15" name="Рисунок 3">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8600" r="28314"/>
        <a:stretch>
          <a:fillRect/>
        </a:stretch>
      </xdr:blipFill>
      <xdr:spPr bwMode="auto">
        <a:xfrm>
          <a:off x="1038225" y="15963900"/>
          <a:ext cx="666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23</xdr:row>
      <xdr:rowOff>47625</xdr:rowOff>
    </xdr:from>
    <xdr:to>
      <xdr:col>1</xdr:col>
      <xdr:colOff>1047750</xdr:colOff>
      <xdr:row>24</xdr:row>
      <xdr:rowOff>542925</xdr:rowOff>
    </xdr:to>
    <xdr:pic>
      <xdr:nvPicPr>
        <xdr:cNvPr id="16" name="Рисунок 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1876" r="32687"/>
        <a:stretch>
          <a:fillRect/>
        </a:stretch>
      </xdr:blipFill>
      <xdr:spPr bwMode="auto">
        <a:xfrm>
          <a:off x="733425" y="11401425"/>
          <a:ext cx="5810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xdr:colOff>
      <xdr:row>25</xdr:row>
      <xdr:rowOff>28575</xdr:rowOff>
    </xdr:from>
    <xdr:to>
      <xdr:col>1</xdr:col>
      <xdr:colOff>819150</xdr:colOff>
      <xdr:row>25</xdr:row>
      <xdr:rowOff>666750</xdr:rowOff>
    </xdr:to>
    <xdr:pic>
      <xdr:nvPicPr>
        <xdr:cNvPr id="17" name="Рисунок 41">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42950" y="12582525"/>
          <a:ext cx="342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19</xdr:row>
      <xdr:rowOff>57150</xdr:rowOff>
    </xdr:from>
    <xdr:to>
      <xdr:col>1</xdr:col>
      <xdr:colOff>981075</xdr:colOff>
      <xdr:row>19</xdr:row>
      <xdr:rowOff>504825</xdr:rowOff>
    </xdr:to>
    <xdr:pic>
      <xdr:nvPicPr>
        <xdr:cNvPr id="18" name="Рисунок 40">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2000" b="8286"/>
        <a:stretch>
          <a:fillRect/>
        </a:stretch>
      </xdr:blipFill>
      <xdr:spPr bwMode="auto">
        <a:xfrm>
          <a:off x="685800" y="8753475"/>
          <a:ext cx="5619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15</xdr:row>
      <xdr:rowOff>38100</xdr:rowOff>
    </xdr:from>
    <xdr:to>
      <xdr:col>1</xdr:col>
      <xdr:colOff>1200150</xdr:colOff>
      <xdr:row>15</xdr:row>
      <xdr:rowOff>638175</xdr:rowOff>
    </xdr:to>
    <xdr:pic>
      <xdr:nvPicPr>
        <xdr:cNvPr id="19" name="Рисунок 1">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61975" y="5495925"/>
          <a:ext cx="904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80682</xdr:rowOff>
    </xdr:from>
    <xdr:to>
      <xdr:col>1</xdr:col>
      <xdr:colOff>1569384</xdr:colOff>
      <xdr:row>5</xdr:row>
      <xdr:rowOff>9103</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blip>
        <a:srcRect/>
        <a:stretch>
          <a:fillRect/>
        </a:stretch>
      </xdr:blipFill>
      <xdr:spPr bwMode="auto">
        <a:xfrm>
          <a:off x="0" y="80682"/>
          <a:ext cx="1836084" cy="899971"/>
        </a:xfrm>
        <a:prstGeom prst="rect">
          <a:avLst/>
        </a:prstGeom>
        <a:noFill/>
        <a:effectLst>
          <a:glow rad="127000">
            <a:schemeClr val="accent1">
              <a:alpha val="0"/>
            </a:schemeClr>
          </a:glow>
        </a:effectLst>
      </xdr:spPr>
    </xdr:pic>
    <xdr:clientData/>
  </xdr:twoCellAnchor>
  <xdr:twoCellAnchor>
    <xdr:from>
      <xdr:col>1</xdr:col>
      <xdr:colOff>942975</xdr:colOff>
      <xdr:row>39</xdr:row>
      <xdr:rowOff>28575</xdr:rowOff>
    </xdr:from>
    <xdr:to>
      <xdr:col>1</xdr:col>
      <xdr:colOff>1514475</xdr:colOff>
      <xdr:row>39</xdr:row>
      <xdr:rowOff>504825</xdr:rowOff>
    </xdr:to>
    <xdr:pic>
      <xdr:nvPicPr>
        <xdr:cNvPr id="21" name="Рисунок 2" descr="Доставка, Транспорт, Значок, Векторное Изображение.">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09675" y="21555075"/>
          <a:ext cx="571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1009650</xdr:colOff>
      <xdr:row>40</xdr:row>
      <xdr:rowOff>180975</xdr:rowOff>
    </xdr:from>
    <xdr:to>
      <xdr:col>1</xdr:col>
      <xdr:colOff>1485900</xdr:colOff>
      <xdr:row>40</xdr:row>
      <xdr:rowOff>542925</xdr:rowOff>
    </xdr:to>
    <xdr:pic>
      <xdr:nvPicPr>
        <xdr:cNvPr id="22" name="Рисунок 4" descr="Антон Прудков ">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t="13750" r="2814" b="12500"/>
        <a:stretch>
          <a:fillRect/>
        </a:stretch>
      </xdr:blipFill>
      <xdr:spPr bwMode="auto">
        <a:xfrm>
          <a:off x="1276350" y="222980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1066800</xdr:colOff>
      <xdr:row>41</xdr:row>
      <xdr:rowOff>133350</xdr:rowOff>
    </xdr:from>
    <xdr:to>
      <xdr:col>1</xdr:col>
      <xdr:colOff>1409700</xdr:colOff>
      <xdr:row>41</xdr:row>
      <xdr:rowOff>495300</xdr:rowOff>
    </xdr:to>
    <xdr:pic>
      <xdr:nvPicPr>
        <xdr:cNvPr id="23" name="Рисунок 5" descr="time,time,time icon download,time free icon,time png,time svg,time eps,time...">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33500" y="23260050"/>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16</xdr:row>
      <xdr:rowOff>400050</xdr:rowOff>
    </xdr:from>
    <xdr:to>
      <xdr:col>1</xdr:col>
      <xdr:colOff>1381125</xdr:colOff>
      <xdr:row>17</xdr:row>
      <xdr:rowOff>381000</xdr:rowOff>
    </xdr:to>
    <xdr:pic>
      <xdr:nvPicPr>
        <xdr:cNvPr id="24" name="Рисунок 2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l="9500" t="15038" r="10249" b="13910"/>
        <a:stretch>
          <a:fillRect/>
        </a:stretch>
      </xdr:blipFill>
      <xdr:spPr bwMode="auto">
        <a:xfrm>
          <a:off x="504825" y="6553200"/>
          <a:ext cx="1143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14</xdr:row>
      <xdr:rowOff>209550</xdr:rowOff>
    </xdr:from>
    <xdr:to>
      <xdr:col>1</xdr:col>
      <xdr:colOff>1266825</xdr:colOff>
      <xdr:row>14</xdr:row>
      <xdr:rowOff>571500</xdr:rowOff>
    </xdr:to>
    <xdr:pic>
      <xdr:nvPicPr>
        <xdr:cNvPr id="25" name="Рисунок 4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l="1314" t="4179"/>
        <a:stretch>
          <a:fillRect/>
        </a:stretch>
      </xdr:blipFill>
      <xdr:spPr bwMode="auto">
        <a:xfrm>
          <a:off x="628650" y="4972050"/>
          <a:ext cx="904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338418</xdr:colOff>
      <xdr:row>29</xdr:row>
      <xdr:rowOff>126066</xdr:rowOff>
    </xdr:from>
    <xdr:to>
      <xdr:col>1</xdr:col>
      <xdr:colOff>1333501</xdr:colOff>
      <xdr:row>29</xdr:row>
      <xdr:rowOff>609787</xdr:rowOff>
    </xdr:to>
    <xdr:pic>
      <xdr:nvPicPr>
        <xdr:cNvPr id="26" name="Рисунок 27" descr="https://www.tdserver.ru/upload/iblock/d20/118962.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l="1469" t="22527" r="2097" b="14397"/>
        <a:stretch>
          <a:fillRect/>
        </a:stretch>
      </xdr:blipFill>
      <xdr:spPr bwMode="auto">
        <a:xfrm>
          <a:off x="607359" y="17259860"/>
          <a:ext cx="995083" cy="4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342900</xdr:colOff>
      <xdr:row>18</xdr:row>
      <xdr:rowOff>95250</xdr:rowOff>
    </xdr:from>
    <xdr:to>
      <xdr:col>1</xdr:col>
      <xdr:colOff>1019175</xdr:colOff>
      <xdr:row>18</xdr:row>
      <xdr:rowOff>1114425</xdr:rowOff>
    </xdr:to>
    <xdr:pic>
      <xdr:nvPicPr>
        <xdr:cNvPr id="27" name="Рисунок 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l="27374" r="24625"/>
        <a:stretch>
          <a:fillRect/>
        </a:stretch>
      </xdr:blipFill>
      <xdr:spPr bwMode="auto">
        <a:xfrm>
          <a:off x="609600" y="7639050"/>
          <a:ext cx="676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12</xdr:row>
      <xdr:rowOff>219075</xdr:rowOff>
    </xdr:from>
    <xdr:to>
      <xdr:col>1</xdr:col>
      <xdr:colOff>1447800</xdr:colOff>
      <xdr:row>12</xdr:row>
      <xdr:rowOff>1114425</xdr:rowOff>
    </xdr:to>
    <xdr:pic>
      <xdr:nvPicPr>
        <xdr:cNvPr id="28" name="Рисунок 29" descr="\\svetlana\Doc General new\НОВЫЕ серии\12. Открытие 32\Модули серии Открытие\Панель стеновая для кровати (1200пикс).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3609" t="3090" r="5585" b="8054"/>
        <a:stretch>
          <a:fillRect/>
        </a:stretch>
      </xdr:blipFill>
      <xdr:spPr bwMode="auto">
        <a:xfrm>
          <a:off x="333375" y="3133725"/>
          <a:ext cx="1381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72;&#1081;&#1089;-&#1083;&#1080;&#1089;&#1090;&#1099;%20&#1052;&#1077;&#1073;&#1077;&#1083;&#1100;-&#1051;&#1101;&#1085;&#1076;/!%20&#1040;&#1082;&#1090;&#1091;&#1072;&#1083;&#1100;&#1085;&#1099;&#1081;%20&#1087;&#1088;&#1072;&#1081;&#1089;&#1099;%202024/&#1072;&#1088;&#1093;&#1080;&#1074;/&#1087;&#1088;&#1072;&#1081;&#1089;%20&#1054;&#1090;&#1082;&#1088;&#1099;&#1090;&#1080;&#1077;%20(01.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крытие"/>
    </sheetNames>
    <sheetDataSet>
      <sheetData sheetId="0">
        <row r="10">
          <cell r="I10" t="str">
            <v>прайс от 01.06.2024</v>
          </cell>
        </row>
        <row r="13">
          <cell r="D13" t="str">
            <v>Эггер группа 3-5</v>
          </cell>
        </row>
        <row r="16">
          <cell r="I16" t="str">
            <v>Сумма, руб.</v>
          </cell>
          <cell r="K16" t="str">
            <v>ОБЩИЙ объем, м куб.</v>
          </cell>
        </row>
        <row r="17">
          <cell r="I17">
            <v>0</v>
          </cell>
          <cell r="K17">
            <v>0</v>
          </cell>
        </row>
        <row r="18">
          <cell r="I18">
            <v>0</v>
          </cell>
          <cell r="K18">
            <v>0</v>
          </cell>
        </row>
        <row r="19">
          <cell r="I19">
            <v>0</v>
          </cell>
        </row>
        <row r="20">
          <cell r="I20">
            <v>0</v>
          </cell>
          <cell r="K20">
            <v>0</v>
          </cell>
        </row>
        <row r="21">
          <cell r="I21">
            <v>0</v>
          </cell>
          <cell r="K21">
            <v>0</v>
          </cell>
        </row>
        <row r="22">
          <cell r="I22">
            <v>0</v>
          </cell>
          <cell r="K22">
            <v>0</v>
          </cell>
        </row>
        <row r="23">
          <cell r="I23">
            <v>0</v>
          </cell>
          <cell r="K23">
            <v>0</v>
          </cell>
        </row>
        <row r="24">
          <cell r="I24">
            <v>0</v>
          </cell>
          <cell r="K24">
            <v>0</v>
          </cell>
        </row>
        <row r="25">
          <cell r="I25">
            <v>0</v>
          </cell>
          <cell r="K25">
            <v>0</v>
          </cell>
        </row>
        <row r="26">
          <cell r="I26">
            <v>0</v>
          </cell>
          <cell r="K26">
            <v>0</v>
          </cell>
        </row>
        <row r="27">
          <cell r="I27">
            <v>0</v>
          </cell>
          <cell r="K27">
            <v>0</v>
          </cell>
        </row>
        <row r="28">
          <cell r="I28">
            <v>0</v>
          </cell>
          <cell r="K28">
            <v>0</v>
          </cell>
        </row>
        <row r="29">
          <cell r="I29">
            <v>0</v>
          </cell>
          <cell r="K29">
            <v>0</v>
          </cell>
        </row>
        <row r="30">
          <cell r="I30">
            <v>0</v>
          </cell>
          <cell r="K30">
            <v>0</v>
          </cell>
        </row>
        <row r="31">
          <cell r="I31">
            <v>0</v>
          </cell>
          <cell r="K31">
            <v>0</v>
          </cell>
        </row>
        <row r="32">
          <cell r="I32">
            <v>0</v>
          </cell>
          <cell r="K32">
            <v>0</v>
          </cell>
        </row>
        <row r="33">
          <cell r="I33">
            <v>0</v>
          </cell>
          <cell r="K33">
            <v>0</v>
          </cell>
        </row>
        <row r="34">
          <cell r="K34" t="str">
            <v>м куб</v>
          </cell>
        </row>
        <row r="40">
          <cell r="I40">
            <v>0</v>
          </cell>
        </row>
        <row r="41">
          <cell r="I4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mebel-land.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53"/>
  <sheetViews>
    <sheetView showGridLines="0" tabSelected="1" view="pageBreakPreview" topLeftCell="A31" zoomScale="85" zoomScaleNormal="75" zoomScaleSheetLayoutView="85" workbookViewId="0">
      <selection activeCell="C36" sqref="C36"/>
    </sheetView>
  </sheetViews>
  <sheetFormatPr defaultRowHeight="9.75" x14ac:dyDescent="0.25"/>
  <cols>
    <col min="1" max="1" width="4" style="1" customWidth="1"/>
    <col min="2" max="2" width="23.85546875" style="1" customWidth="1"/>
    <col min="3" max="3" width="72.5703125" style="1" customWidth="1"/>
    <col min="4" max="4" width="21.28515625" style="1" customWidth="1"/>
    <col min="5" max="5" width="14.5703125" style="1" customWidth="1"/>
    <col min="6" max="6" width="16.28515625" style="1" customWidth="1"/>
    <col min="7" max="7" width="15.5703125" style="1" customWidth="1"/>
    <col min="8" max="8" width="2.28515625" style="1" customWidth="1"/>
    <col min="9" max="9" width="10" style="3" customWidth="1"/>
    <col min="10" max="12" width="10" style="1" customWidth="1"/>
    <col min="13" max="256" width="9.140625" style="1"/>
    <col min="257" max="257" width="4" style="1" customWidth="1"/>
    <col min="258" max="258" width="23.85546875" style="1" customWidth="1"/>
    <col min="259" max="259" width="72.5703125" style="1" customWidth="1"/>
    <col min="260" max="260" width="21.28515625" style="1" customWidth="1"/>
    <col min="261" max="261" width="14.5703125" style="1" customWidth="1"/>
    <col min="262" max="262" width="16.28515625" style="1" customWidth="1"/>
    <col min="263" max="263" width="15.5703125" style="1" customWidth="1"/>
    <col min="264" max="264" width="2.28515625" style="1" customWidth="1"/>
    <col min="265" max="268" width="10" style="1" customWidth="1"/>
    <col min="269" max="512" width="9.140625" style="1"/>
    <col min="513" max="513" width="4" style="1" customWidth="1"/>
    <col min="514" max="514" width="23.85546875" style="1" customWidth="1"/>
    <col min="515" max="515" width="72.5703125" style="1" customWidth="1"/>
    <col min="516" max="516" width="21.28515625" style="1" customWidth="1"/>
    <col min="517" max="517" width="14.5703125" style="1" customWidth="1"/>
    <col min="518" max="518" width="16.28515625" style="1" customWidth="1"/>
    <col min="519" max="519" width="15.5703125" style="1" customWidth="1"/>
    <col min="520" max="520" width="2.28515625" style="1" customWidth="1"/>
    <col min="521" max="524" width="10" style="1" customWidth="1"/>
    <col min="525" max="768" width="9.140625" style="1"/>
    <col min="769" max="769" width="4" style="1" customWidth="1"/>
    <col min="770" max="770" width="23.85546875" style="1" customWidth="1"/>
    <col min="771" max="771" width="72.5703125" style="1" customWidth="1"/>
    <col min="772" max="772" width="21.28515625" style="1" customWidth="1"/>
    <col min="773" max="773" width="14.5703125" style="1" customWidth="1"/>
    <col min="774" max="774" width="16.28515625" style="1" customWidth="1"/>
    <col min="775" max="775" width="15.5703125" style="1" customWidth="1"/>
    <col min="776" max="776" width="2.28515625" style="1" customWidth="1"/>
    <col min="777" max="780" width="10" style="1" customWidth="1"/>
    <col min="781" max="1024" width="9.140625" style="1"/>
    <col min="1025" max="1025" width="4" style="1" customWidth="1"/>
    <col min="1026" max="1026" width="23.85546875" style="1" customWidth="1"/>
    <col min="1027" max="1027" width="72.5703125" style="1" customWidth="1"/>
    <col min="1028" max="1028" width="21.28515625" style="1" customWidth="1"/>
    <col min="1029" max="1029" width="14.5703125" style="1" customWidth="1"/>
    <col min="1030" max="1030" width="16.28515625" style="1" customWidth="1"/>
    <col min="1031" max="1031" width="15.5703125" style="1" customWidth="1"/>
    <col min="1032" max="1032" width="2.28515625" style="1" customWidth="1"/>
    <col min="1033" max="1036" width="10" style="1" customWidth="1"/>
    <col min="1037" max="1280" width="9.140625" style="1"/>
    <col min="1281" max="1281" width="4" style="1" customWidth="1"/>
    <col min="1282" max="1282" width="23.85546875" style="1" customWidth="1"/>
    <col min="1283" max="1283" width="72.5703125" style="1" customWidth="1"/>
    <col min="1284" max="1284" width="21.28515625" style="1" customWidth="1"/>
    <col min="1285" max="1285" width="14.5703125" style="1" customWidth="1"/>
    <col min="1286" max="1286" width="16.28515625" style="1" customWidth="1"/>
    <col min="1287" max="1287" width="15.5703125" style="1" customWidth="1"/>
    <col min="1288" max="1288" width="2.28515625" style="1" customWidth="1"/>
    <col min="1289" max="1292" width="10" style="1" customWidth="1"/>
    <col min="1293" max="1536" width="9.140625" style="1"/>
    <col min="1537" max="1537" width="4" style="1" customWidth="1"/>
    <col min="1538" max="1538" width="23.85546875" style="1" customWidth="1"/>
    <col min="1539" max="1539" width="72.5703125" style="1" customWidth="1"/>
    <col min="1540" max="1540" width="21.28515625" style="1" customWidth="1"/>
    <col min="1541" max="1541" width="14.5703125" style="1" customWidth="1"/>
    <col min="1542" max="1542" width="16.28515625" style="1" customWidth="1"/>
    <col min="1543" max="1543" width="15.5703125" style="1" customWidth="1"/>
    <col min="1544" max="1544" width="2.28515625" style="1" customWidth="1"/>
    <col min="1545" max="1548" width="10" style="1" customWidth="1"/>
    <col min="1549" max="1792" width="9.140625" style="1"/>
    <col min="1793" max="1793" width="4" style="1" customWidth="1"/>
    <col min="1794" max="1794" width="23.85546875" style="1" customWidth="1"/>
    <col min="1795" max="1795" width="72.5703125" style="1" customWidth="1"/>
    <col min="1796" max="1796" width="21.28515625" style="1" customWidth="1"/>
    <col min="1797" max="1797" width="14.5703125" style="1" customWidth="1"/>
    <col min="1798" max="1798" width="16.28515625" style="1" customWidth="1"/>
    <col min="1799" max="1799" width="15.5703125" style="1" customWidth="1"/>
    <col min="1800" max="1800" width="2.28515625" style="1" customWidth="1"/>
    <col min="1801" max="1804" width="10" style="1" customWidth="1"/>
    <col min="1805" max="2048" width="9.140625" style="1"/>
    <col min="2049" max="2049" width="4" style="1" customWidth="1"/>
    <col min="2050" max="2050" width="23.85546875" style="1" customWidth="1"/>
    <col min="2051" max="2051" width="72.5703125" style="1" customWidth="1"/>
    <col min="2052" max="2052" width="21.28515625" style="1" customWidth="1"/>
    <col min="2053" max="2053" width="14.5703125" style="1" customWidth="1"/>
    <col min="2054" max="2054" width="16.28515625" style="1" customWidth="1"/>
    <col min="2055" max="2055" width="15.5703125" style="1" customWidth="1"/>
    <col min="2056" max="2056" width="2.28515625" style="1" customWidth="1"/>
    <col min="2057" max="2060" width="10" style="1" customWidth="1"/>
    <col min="2061" max="2304" width="9.140625" style="1"/>
    <col min="2305" max="2305" width="4" style="1" customWidth="1"/>
    <col min="2306" max="2306" width="23.85546875" style="1" customWidth="1"/>
    <col min="2307" max="2307" width="72.5703125" style="1" customWidth="1"/>
    <col min="2308" max="2308" width="21.28515625" style="1" customWidth="1"/>
    <col min="2309" max="2309" width="14.5703125" style="1" customWidth="1"/>
    <col min="2310" max="2310" width="16.28515625" style="1" customWidth="1"/>
    <col min="2311" max="2311" width="15.5703125" style="1" customWidth="1"/>
    <col min="2312" max="2312" width="2.28515625" style="1" customWidth="1"/>
    <col min="2313" max="2316" width="10" style="1" customWidth="1"/>
    <col min="2317" max="2560" width="9.140625" style="1"/>
    <col min="2561" max="2561" width="4" style="1" customWidth="1"/>
    <col min="2562" max="2562" width="23.85546875" style="1" customWidth="1"/>
    <col min="2563" max="2563" width="72.5703125" style="1" customWidth="1"/>
    <col min="2564" max="2564" width="21.28515625" style="1" customWidth="1"/>
    <col min="2565" max="2565" width="14.5703125" style="1" customWidth="1"/>
    <col min="2566" max="2566" width="16.28515625" style="1" customWidth="1"/>
    <col min="2567" max="2567" width="15.5703125" style="1" customWidth="1"/>
    <col min="2568" max="2568" width="2.28515625" style="1" customWidth="1"/>
    <col min="2569" max="2572" width="10" style="1" customWidth="1"/>
    <col min="2573" max="2816" width="9.140625" style="1"/>
    <col min="2817" max="2817" width="4" style="1" customWidth="1"/>
    <col min="2818" max="2818" width="23.85546875" style="1" customWidth="1"/>
    <col min="2819" max="2819" width="72.5703125" style="1" customWidth="1"/>
    <col min="2820" max="2820" width="21.28515625" style="1" customWidth="1"/>
    <col min="2821" max="2821" width="14.5703125" style="1" customWidth="1"/>
    <col min="2822" max="2822" width="16.28515625" style="1" customWidth="1"/>
    <col min="2823" max="2823" width="15.5703125" style="1" customWidth="1"/>
    <col min="2824" max="2824" width="2.28515625" style="1" customWidth="1"/>
    <col min="2825" max="2828" width="10" style="1" customWidth="1"/>
    <col min="2829" max="3072" width="9.140625" style="1"/>
    <col min="3073" max="3073" width="4" style="1" customWidth="1"/>
    <col min="3074" max="3074" width="23.85546875" style="1" customWidth="1"/>
    <col min="3075" max="3075" width="72.5703125" style="1" customWidth="1"/>
    <col min="3076" max="3076" width="21.28515625" style="1" customWidth="1"/>
    <col min="3077" max="3077" width="14.5703125" style="1" customWidth="1"/>
    <col min="3078" max="3078" width="16.28515625" style="1" customWidth="1"/>
    <col min="3079" max="3079" width="15.5703125" style="1" customWidth="1"/>
    <col min="3080" max="3080" width="2.28515625" style="1" customWidth="1"/>
    <col min="3081" max="3084" width="10" style="1" customWidth="1"/>
    <col min="3085" max="3328" width="9.140625" style="1"/>
    <col min="3329" max="3329" width="4" style="1" customWidth="1"/>
    <col min="3330" max="3330" width="23.85546875" style="1" customWidth="1"/>
    <col min="3331" max="3331" width="72.5703125" style="1" customWidth="1"/>
    <col min="3332" max="3332" width="21.28515625" style="1" customWidth="1"/>
    <col min="3333" max="3333" width="14.5703125" style="1" customWidth="1"/>
    <col min="3334" max="3334" width="16.28515625" style="1" customWidth="1"/>
    <col min="3335" max="3335" width="15.5703125" style="1" customWidth="1"/>
    <col min="3336" max="3336" width="2.28515625" style="1" customWidth="1"/>
    <col min="3337" max="3340" width="10" style="1" customWidth="1"/>
    <col min="3341" max="3584" width="9.140625" style="1"/>
    <col min="3585" max="3585" width="4" style="1" customWidth="1"/>
    <col min="3586" max="3586" width="23.85546875" style="1" customWidth="1"/>
    <col min="3587" max="3587" width="72.5703125" style="1" customWidth="1"/>
    <col min="3588" max="3588" width="21.28515625" style="1" customWidth="1"/>
    <col min="3589" max="3589" width="14.5703125" style="1" customWidth="1"/>
    <col min="3590" max="3590" width="16.28515625" style="1" customWidth="1"/>
    <col min="3591" max="3591" width="15.5703125" style="1" customWidth="1"/>
    <col min="3592" max="3592" width="2.28515625" style="1" customWidth="1"/>
    <col min="3593" max="3596" width="10" style="1" customWidth="1"/>
    <col min="3597" max="3840" width="9.140625" style="1"/>
    <col min="3841" max="3841" width="4" style="1" customWidth="1"/>
    <col min="3842" max="3842" width="23.85546875" style="1" customWidth="1"/>
    <col min="3843" max="3843" width="72.5703125" style="1" customWidth="1"/>
    <col min="3844" max="3844" width="21.28515625" style="1" customWidth="1"/>
    <col min="3845" max="3845" width="14.5703125" style="1" customWidth="1"/>
    <col min="3846" max="3846" width="16.28515625" style="1" customWidth="1"/>
    <col min="3847" max="3847" width="15.5703125" style="1" customWidth="1"/>
    <col min="3848" max="3848" width="2.28515625" style="1" customWidth="1"/>
    <col min="3849" max="3852" width="10" style="1" customWidth="1"/>
    <col min="3853" max="4096" width="9.140625" style="1"/>
    <col min="4097" max="4097" width="4" style="1" customWidth="1"/>
    <col min="4098" max="4098" width="23.85546875" style="1" customWidth="1"/>
    <col min="4099" max="4099" width="72.5703125" style="1" customWidth="1"/>
    <col min="4100" max="4100" width="21.28515625" style="1" customWidth="1"/>
    <col min="4101" max="4101" width="14.5703125" style="1" customWidth="1"/>
    <col min="4102" max="4102" width="16.28515625" style="1" customWidth="1"/>
    <col min="4103" max="4103" width="15.5703125" style="1" customWidth="1"/>
    <col min="4104" max="4104" width="2.28515625" style="1" customWidth="1"/>
    <col min="4105" max="4108" width="10" style="1" customWidth="1"/>
    <col min="4109" max="4352" width="9.140625" style="1"/>
    <col min="4353" max="4353" width="4" style="1" customWidth="1"/>
    <col min="4354" max="4354" width="23.85546875" style="1" customWidth="1"/>
    <col min="4355" max="4355" width="72.5703125" style="1" customWidth="1"/>
    <col min="4356" max="4356" width="21.28515625" style="1" customWidth="1"/>
    <col min="4357" max="4357" width="14.5703125" style="1" customWidth="1"/>
    <col min="4358" max="4358" width="16.28515625" style="1" customWidth="1"/>
    <col min="4359" max="4359" width="15.5703125" style="1" customWidth="1"/>
    <col min="4360" max="4360" width="2.28515625" style="1" customWidth="1"/>
    <col min="4361" max="4364" width="10" style="1" customWidth="1"/>
    <col min="4365" max="4608" width="9.140625" style="1"/>
    <col min="4609" max="4609" width="4" style="1" customWidth="1"/>
    <col min="4610" max="4610" width="23.85546875" style="1" customWidth="1"/>
    <col min="4611" max="4611" width="72.5703125" style="1" customWidth="1"/>
    <col min="4612" max="4612" width="21.28515625" style="1" customWidth="1"/>
    <col min="4613" max="4613" width="14.5703125" style="1" customWidth="1"/>
    <col min="4614" max="4614" width="16.28515625" style="1" customWidth="1"/>
    <col min="4615" max="4615" width="15.5703125" style="1" customWidth="1"/>
    <col min="4616" max="4616" width="2.28515625" style="1" customWidth="1"/>
    <col min="4617" max="4620" width="10" style="1" customWidth="1"/>
    <col min="4621" max="4864" width="9.140625" style="1"/>
    <col min="4865" max="4865" width="4" style="1" customWidth="1"/>
    <col min="4866" max="4866" width="23.85546875" style="1" customWidth="1"/>
    <col min="4867" max="4867" width="72.5703125" style="1" customWidth="1"/>
    <col min="4868" max="4868" width="21.28515625" style="1" customWidth="1"/>
    <col min="4869" max="4869" width="14.5703125" style="1" customWidth="1"/>
    <col min="4870" max="4870" width="16.28515625" style="1" customWidth="1"/>
    <col min="4871" max="4871" width="15.5703125" style="1" customWidth="1"/>
    <col min="4872" max="4872" width="2.28515625" style="1" customWidth="1"/>
    <col min="4873" max="4876" width="10" style="1" customWidth="1"/>
    <col min="4877" max="5120" width="9.140625" style="1"/>
    <col min="5121" max="5121" width="4" style="1" customWidth="1"/>
    <col min="5122" max="5122" width="23.85546875" style="1" customWidth="1"/>
    <col min="5123" max="5123" width="72.5703125" style="1" customWidth="1"/>
    <col min="5124" max="5124" width="21.28515625" style="1" customWidth="1"/>
    <col min="5125" max="5125" width="14.5703125" style="1" customWidth="1"/>
    <col min="5126" max="5126" width="16.28515625" style="1" customWidth="1"/>
    <col min="5127" max="5127" width="15.5703125" style="1" customWidth="1"/>
    <col min="5128" max="5128" width="2.28515625" style="1" customWidth="1"/>
    <col min="5129" max="5132" width="10" style="1" customWidth="1"/>
    <col min="5133" max="5376" width="9.140625" style="1"/>
    <col min="5377" max="5377" width="4" style="1" customWidth="1"/>
    <col min="5378" max="5378" width="23.85546875" style="1" customWidth="1"/>
    <col min="5379" max="5379" width="72.5703125" style="1" customWidth="1"/>
    <col min="5380" max="5380" width="21.28515625" style="1" customWidth="1"/>
    <col min="5381" max="5381" width="14.5703125" style="1" customWidth="1"/>
    <col min="5382" max="5382" width="16.28515625" style="1" customWidth="1"/>
    <col min="5383" max="5383" width="15.5703125" style="1" customWidth="1"/>
    <col min="5384" max="5384" width="2.28515625" style="1" customWidth="1"/>
    <col min="5385" max="5388" width="10" style="1" customWidth="1"/>
    <col min="5389" max="5632" width="9.140625" style="1"/>
    <col min="5633" max="5633" width="4" style="1" customWidth="1"/>
    <col min="5634" max="5634" width="23.85546875" style="1" customWidth="1"/>
    <col min="5635" max="5635" width="72.5703125" style="1" customWidth="1"/>
    <col min="5636" max="5636" width="21.28515625" style="1" customWidth="1"/>
    <col min="5637" max="5637" width="14.5703125" style="1" customWidth="1"/>
    <col min="5638" max="5638" width="16.28515625" style="1" customWidth="1"/>
    <col min="5639" max="5639" width="15.5703125" style="1" customWidth="1"/>
    <col min="5640" max="5640" width="2.28515625" style="1" customWidth="1"/>
    <col min="5641" max="5644" width="10" style="1" customWidth="1"/>
    <col min="5645" max="5888" width="9.140625" style="1"/>
    <col min="5889" max="5889" width="4" style="1" customWidth="1"/>
    <col min="5890" max="5890" width="23.85546875" style="1" customWidth="1"/>
    <col min="5891" max="5891" width="72.5703125" style="1" customWidth="1"/>
    <col min="5892" max="5892" width="21.28515625" style="1" customWidth="1"/>
    <col min="5893" max="5893" width="14.5703125" style="1" customWidth="1"/>
    <col min="5894" max="5894" width="16.28515625" style="1" customWidth="1"/>
    <col min="5895" max="5895" width="15.5703125" style="1" customWidth="1"/>
    <col min="5896" max="5896" width="2.28515625" style="1" customWidth="1"/>
    <col min="5897" max="5900" width="10" style="1" customWidth="1"/>
    <col min="5901" max="6144" width="9.140625" style="1"/>
    <col min="6145" max="6145" width="4" style="1" customWidth="1"/>
    <col min="6146" max="6146" width="23.85546875" style="1" customWidth="1"/>
    <col min="6147" max="6147" width="72.5703125" style="1" customWidth="1"/>
    <col min="6148" max="6148" width="21.28515625" style="1" customWidth="1"/>
    <col min="6149" max="6149" width="14.5703125" style="1" customWidth="1"/>
    <col min="6150" max="6150" width="16.28515625" style="1" customWidth="1"/>
    <col min="6151" max="6151" width="15.5703125" style="1" customWidth="1"/>
    <col min="6152" max="6152" width="2.28515625" style="1" customWidth="1"/>
    <col min="6153" max="6156" width="10" style="1" customWidth="1"/>
    <col min="6157" max="6400" width="9.140625" style="1"/>
    <col min="6401" max="6401" width="4" style="1" customWidth="1"/>
    <col min="6402" max="6402" width="23.85546875" style="1" customWidth="1"/>
    <col min="6403" max="6403" width="72.5703125" style="1" customWidth="1"/>
    <col min="6404" max="6404" width="21.28515625" style="1" customWidth="1"/>
    <col min="6405" max="6405" width="14.5703125" style="1" customWidth="1"/>
    <col min="6406" max="6406" width="16.28515625" style="1" customWidth="1"/>
    <col min="6407" max="6407" width="15.5703125" style="1" customWidth="1"/>
    <col min="6408" max="6408" width="2.28515625" style="1" customWidth="1"/>
    <col min="6409" max="6412" width="10" style="1" customWidth="1"/>
    <col min="6413" max="6656" width="9.140625" style="1"/>
    <col min="6657" max="6657" width="4" style="1" customWidth="1"/>
    <col min="6658" max="6658" width="23.85546875" style="1" customWidth="1"/>
    <col min="6659" max="6659" width="72.5703125" style="1" customWidth="1"/>
    <col min="6660" max="6660" width="21.28515625" style="1" customWidth="1"/>
    <col min="6661" max="6661" width="14.5703125" style="1" customWidth="1"/>
    <col min="6662" max="6662" width="16.28515625" style="1" customWidth="1"/>
    <col min="6663" max="6663" width="15.5703125" style="1" customWidth="1"/>
    <col min="6664" max="6664" width="2.28515625" style="1" customWidth="1"/>
    <col min="6665" max="6668" width="10" style="1" customWidth="1"/>
    <col min="6669" max="6912" width="9.140625" style="1"/>
    <col min="6913" max="6913" width="4" style="1" customWidth="1"/>
    <col min="6914" max="6914" width="23.85546875" style="1" customWidth="1"/>
    <col min="6915" max="6915" width="72.5703125" style="1" customWidth="1"/>
    <col min="6916" max="6916" width="21.28515625" style="1" customWidth="1"/>
    <col min="6917" max="6917" width="14.5703125" style="1" customWidth="1"/>
    <col min="6918" max="6918" width="16.28515625" style="1" customWidth="1"/>
    <col min="6919" max="6919" width="15.5703125" style="1" customWidth="1"/>
    <col min="6920" max="6920" width="2.28515625" style="1" customWidth="1"/>
    <col min="6921" max="6924" width="10" style="1" customWidth="1"/>
    <col min="6925" max="7168" width="9.140625" style="1"/>
    <col min="7169" max="7169" width="4" style="1" customWidth="1"/>
    <col min="7170" max="7170" width="23.85546875" style="1" customWidth="1"/>
    <col min="7171" max="7171" width="72.5703125" style="1" customWidth="1"/>
    <col min="7172" max="7172" width="21.28515625" style="1" customWidth="1"/>
    <col min="7173" max="7173" width="14.5703125" style="1" customWidth="1"/>
    <col min="7174" max="7174" width="16.28515625" style="1" customWidth="1"/>
    <col min="7175" max="7175" width="15.5703125" style="1" customWidth="1"/>
    <col min="7176" max="7176" width="2.28515625" style="1" customWidth="1"/>
    <col min="7177" max="7180" width="10" style="1" customWidth="1"/>
    <col min="7181" max="7424" width="9.140625" style="1"/>
    <col min="7425" max="7425" width="4" style="1" customWidth="1"/>
    <col min="7426" max="7426" width="23.85546875" style="1" customWidth="1"/>
    <col min="7427" max="7427" width="72.5703125" style="1" customWidth="1"/>
    <col min="7428" max="7428" width="21.28515625" style="1" customWidth="1"/>
    <col min="7429" max="7429" width="14.5703125" style="1" customWidth="1"/>
    <col min="7430" max="7430" width="16.28515625" style="1" customWidth="1"/>
    <col min="7431" max="7431" width="15.5703125" style="1" customWidth="1"/>
    <col min="7432" max="7432" width="2.28515625" style="1" customWidth="1"/>
    <col min="7433" max="7436" width="10" style="1" customWidth="1"/>
    <col min="7437" max="7680" width="9.140625" style="1"/>
    <col min="7681" max="7681" width="4" style="1" customWidth="1"/>
    <col min="7682" max="7682" width="23.85546875" style="1" customWidth="1"/>
    <col min="7683" max="7683" width="72.5703125" style="1" customWidth="1"/>
    <col min="7684" max="7684" width="21.28515625" style="1" customWidth="1"/>
    <col min="7685" max="7685" width="14.5703125" style="1" customWidth="1"/>
    <col min="7686" max="7686" width="16.28515625" style="1" customWidth="1"/>
    <col min="7687" max="7687" width="15.5703125" style="1" customWidth="1"/>
    <col min="7688" max="7688" width="2.28515625" style="1" customWidth="1"/>
    <col min="7689" max="7692" width="10" style="1" customWidth="1"/>
    <col min="7693" max="7936" width="9.140625" style="1"/>
    <col min="7937" max="7937" width="4" style="1" customWidth="1"/>
    <col min="7938" max="7938" width="23.85546875" style="1" customWidth="1"/>
    <col min="7939" max="7939" width="72.5703125" style="1" customWidth="1"/>
    <col min="7940" max="7940" width="21.28515625" style="1" customWidth="1"/>
    <col min="7941" max="7941" width="14.5703125" style="1" customWidth="1"/>
    <col min="7942" max="7942" width="16.28515625" style="1" customWidth="1"/>
    <col min="7943" max="7943" width="15.5703125" style="1" customWidth="1"/>
    <col min="7944" max="7944" width="2.28515625" style="1" customWidth="1"/>
    <col min="7945" max="7948" width="10" style="1" customWidth="1"/>
    <col min="7949" max="8192" width="9.140625" style="1"/>
    <col min="8193" max="8193" width="4" style="1" customWidth="1"/>
    <col min="8194" max="8194" width="23.85546875" style="1" customWidth="1"/>
    <col min="8195" max="8195" width="72.5703125" style="1" customWidth="1"/>
    <col min="8196" max="8196" width="21.28515625" style="1" customWidth="1"/>
    <col min="8197" max="8197" width="14.5703125" style="1" customWidth="1"/>
    <col min="8198" max="8198" width="16.28515625" style="1" customWidth="1"/>
    <col min="8199" max="8199" width="15.5703125" style="1" customWidth="1"/>
    <col min="8200" max="8200" width="2.28515625" style="1" customWidth="1"/>
    <col min="8201" max="8204" width="10" style="1" customWidth="1"/>
    <col min="8205" max="8448" width="9.140625" style="1"/>
    <col min="8449" max="8449" width="4" style="1" customWidth="1"/>
    <col min="8450" max="8450" width="23.85546875" style="1" customWidth="1"/>
    <col min="8451" max="8451" width="72.5703125" style="1" customWidth="1"/>
    <col min="8452" max="8452" width="21.28515625" style="1" customWidth="1"/>
    <col min="8453" max="8453" width="14.5703125" style="1" customWidth="1"/>
    <col min="8454" max="8454" width="16.28515625" style="1" customWidth="1"/>
    <col min="8455" max="8455" width="15.5703125" style="1" customWidth="1"/>
    <col min="8456" max="8456" width="2.28515625" style="1" customWidth="1"/>
    <col min="8457" max="8460" width="10" style="1" customWidth="1"/>
    <col min="8461" max="8704" width="9.140625" style="1"/>
    <col min="8705" max="8705" width="4" style="1" customWidth="1"/>
    <col min="8706" max="8706" width="23.85546875" style="1" customWidth="1"/>
    <col min="8707" max="8707" width="72.5703125" style="1" customWidth="1"/>
    <col min="8708" max="8708" width="21.28515625" style="1" customWidth="1"/>
    <col min="8709" max="8709" width="14.5703125" style="1" customWidth="1"/>
    <col min="8710" max="8710" width="16.28515625" style="1" customWidth="1"/>
    <col min="8711" max="8711" width="15.5703125" style="1" customWidth="1"/>
    <col min="8712" max="8712" width="2.28515625" style="1" customWidth="1"/>
    <col min="8713" max="8716" width="10" style="1" customWidth="1"/>
    <col min="8717" max="8960" width="9.140625" style="1"/>
    <col min="8961" max="8961" width="4" style="1" customWidth="1"/>
    <col min="8962" max="8962" width="23.85546875" style="1" customWidth="1"/>
    <col min="8963" max="8963" width="72.5703125" style="1" customWidth="1"/>
    <col min="8964" max="8964" width="21.28515625" style="1" customWidth="1"/>
    <col min="8965" max="8965" width="14.5703125" style="1" customWidth="1"/>
    <col min="8966" max="8966" width="16.28515625" style="1" customWidth="1"/>
    <col min="8967" max="8967" width="15.5703125" style="1" customWidth="1"/>
    <col min="8968" max="8968" width="2.28515625" style="1" customWidth="1"/>
    <col min="8969" max="8972" width="10" style="1" customWidth="1"/>
    <col min="8973" max="9216" width="9.140625" style="1"/>
    <col min="9217" max="9217" width="4" style="1" customWidth="1"/>
    <col min="9218" max="9218" width="23.85546875" style="1" customWidth="1"/>
    <col min="9219" max="9219" width="72.5703125" style="1" customWidth="1"/>
    <col min="9220" max="9220" width="21.28515625" style="1" customWidth="1"/>
    <col min="9221" max="9221" width="14.5703125" style="1" customWidth="1"/>
    <col min="9222" max="9222" width="16.28515625" style="1" customWidth="1"/>
    <col min="9223" max="9223" width="15.5703125" style="1" customWidth="1"/>
    <col min="9224" max="9224" width="2.28515625" style="1" customWidth="1"/>
    <col min="9225" max="9228" width="10" style="1" customWidth="1"/>
    <col min="9229" max="9472" width="9.140625" style="1"/>
    <col min="9473" max="9473" width="4" style="1" customWidth="1"/>
    <col min="9474" max="9474" width="23.85546875" style="1" customWidth="1"/>
    <col min="9475" max="9475" width="72.5703125" style="1" customWidth="1"/>
    <col min="9476" max="9476" width="21.28515625" style="1" customWidth="1"/>
    <col min="9477" max="9477" width="14.5703125" style="1" customWidth="1"/>
    <col min="9478" max="9478" width="16.28515625" style="1" customWidth="1"/>
    <col min="9479" max="9479" width="15.5703125" style="1" customWidth="1"/>
    <col min="9480" max="9480" width="2.28515625" style="1" customWidth="1"/>
    <col min="9481" max="9484" width="10" style="1" customWidth="1"/>
    <col min="9485" max="9728" width="9.140625" style="1"/>
    <col min="9729" max="9729" width="4" style="1" customWidth="1"/>
    <col min="9730" max="9730" width="23.85546875" style="1" customWidth="1"/>
    <col min="9731" max="9731" width="72.5703125" style="1" customWidth="1"/>
    <col min="9732" max="9732" width="21.28515625" style="1" customWidth="1"/>
    <col min="9733" max="9733" width="14.5703125" style="1" customWidth="1"/>
    <col min="9734" max="9734" width="16.28515625" style="1" customWidth="1"/>
    <col min="9735" max="9735" width="15.5703125" style="1" customWidth="1"/>
    <col min="9736" max="9736" width="2.28515625" style="1" customWidth="1"/>
    <col min="9737" max="9740" width="10" style="1" customWidth="1"/>
    <col min="9741" max="9984" width="9.140625" style="1"/>
    <col min="9985" max="9985" width="4" style="1" customWidth="1"/>
    <col min="9986" max="9986" width="23.85546875" style="1" customWidth="1"/>
    <col min="9987" max="9987" width="72.5703125" style="1" customWidth="1"/>
    <col min="9988" max="9988" width="21.28515625" style="1" customWidth="1"/>
    <col min="9989" max="9989" width="14.5703125" style="1" customWidth="1"/>
    <col min="9990" max="9990" width="16.28515625" style="1" customWidth="1"/>
    <col min="9991" max="9991" width="15.5703125" style="1" customWidth="1"/>
    <col min="9992" max="9992" width="2.28515625" style="1" customWidth="1"/>
    <col min="9993" max="9996" width="10" style="1" customWidth="1"/>
    <col min="9997" max="10240" width="9.140625" style="1"/>
    <col min="10241" max="10241" width="4" style="1" customWidth="1"/>
    <col min="10242" max="10242" width="23.85546875" style="1" customWidth="1"/>
    <col min="10243" max="10243" width="72.5703125" style="1" customWidth="1"/>
    <col min="10244" max="10244" width="21.28515625" style="1" customWidth="1"/>
    <col min="10245" max="10245" width="14.5703125" style="1" customWidth="1"/>
    <col min="10246" max="10246" width="16.28515625" style="1" customWidth="1"/>
    <col min="10247" max="10247" width="15.5703125" style="1" customWidth="1"/>
    <col min="10248" max="10248" width="2.28515625" style="1" customWidth="1"/>
    <col min="10249" max="10252" width="10" style="1" customWidth="1"/>
    <col min="10253" max="10496" width="9.140625" style="1"/>
    <col min="10497" max="10497" width="4" style="1" customWidth="1"/>
    <col min="10498" max="10498" width="23.85546875" style="1" customWidth="1"/>
    <col min="10499" max="10499" width="72.5703125" style="1" customWidth="1"/>
    <col min="10500" max="10500" width="21.28515625" style="1" customWidth="1"/>
    <col min="10501" max="10501" width="14.5703125" style="1" customWidth="1"/>
    <col min="10502" max="10502" width="16.28515625" style="1" customWidth="1"/>
    <col min="10503" max="10503" width="15.5703125" style="1" customWidth="1"/>
    <col min="10504" max="10504" width="2.28515625" style="1" customWidth="1"/>
    <col min="10505" max="10508" width="10" style="1" customWidth="1"/>
    <col min="10509" max="10752" width="9.140625" style="1"/>
    <col min="10753" max="10753" width="4" style="1" customWidth="1"/>
    <col min="10754" max="10754" width="23.85546875" style="1" customWidth="1"/>
    <col min="10755" max="10755" width="72.5703125" style="1" customWidth="1"/>
    <col min="10756" max="10756" width="21.28515625" style="1" customWidth="1"/>
    <col min="10757" max="10757" width="14.5703125" style="1" customWidth="1"/>
    <col min="10758" max="10758" width="16.28515625" style="1" customWidth="1"/>
    <col min="10759" max="10759" width="15.5703125" style="1" customWidth="1"/>
    <col min="10760" max="10760" width="2.28515625" style="1" customWidth="1"/>
    <col min="10761" max="10764" width="10" style="1" customWidth="1"/>
    <col min="10765" max="11008" width="9.140625" style="1"/>
    <col min="11009" max="11009" width="4" style="1" customWidth="1"/>
    <col min="11010" max="11010" width="23.85546875" style="1" customWidth="1"/>
    <col min="11011" max="11011" width="72.5703125" style="1" customWidth="1"/>
    <col min="11012" max="11012" width="21.28515625" style="1" customWidth="1"/>
    <col min="11013" max="11013" width="14.5703125" style="1" customWidth="1"/>
    <col min="11014" max="11014" width="16.28515625" style="1" customWidth="1"/>
    <col min="11015" max="11015" width="15.5703125" style="1" customWidth="1"/>
    <col min="11016" max="11016" width="2.28515625" style="1" customWidth="1"/>
    <col min="11017" max="11020" width="10" style="1" customWidth="1"/>
    <col min="11021" max="11264" width="9.140625" style="1"/>
    <col min="11265" max="11265" width="4" style="1" customWidth="1"/>
    <col min="11266" max="11266" width="23.85546875" style="1" customWidth="1"/>
    <col min="11267" max="11267" width="72.5703125" style="1" customWidth="1"/>
    <col min="11268" max="11268" width="21.28515625" style="1" customWidth="1"/>
    <col min="11269" max="11269" width="14.5703125" style="1" customWidth="1"/>
    <col min="11270" max="11270" width="16.28515625" style="1" customWidth="1"/>
    <col min="11271" max="11271" width="15.5703125" style="1" customWidth="1"/>
    <col min="11272" max="11272" width="2.28515625" style="1" customWidth="1"/>
    <col min="11273" max="11276" width="10" style="1" customWidth="1"/>
    <col min="11277" max="11520" width="9.140625" style="1"/>
    <col min="11521" max="11521" width="4" style="1" customWidth="1"/>
    <col min="11522" max="11522" width="23.85546875" style="1" customWidth="1"/>
    <col min="11523" max="11523" width="72.5703125" style="1" customWidth="1"/>
    <col min="11524" max="11524" width="21.28515625" style="1" customWidth="1"/>
    <col min="11525" max="11525" width="14.5703125" style="1" customWidth="1"/>
    <col min="11526" max="11526" width="16.28515625" style="1" customWidth="1"/>
    <col min="11527" max="11527" width="15.5703125" style="1" customWidth="1"/>
    <col min="11528" max="11528" width="2.28515625" style="1" customWidth="1"/>
    <col min="11529" max="11532" width="10" style="1" customWidth="1"/>
    <col min="11533" max="11776" width="9.140625" style="1"/>
    <col min="11777" max="11777" width="4" style="1" customWidth="1"/>
    <col min="11778" max="11778" width="23.85546875" style="1" customWidth="1"/>
    <col min="11779" max="11779" width="72.5703125" style="1" customWidth="1"/>
    <col min="11780" max="11780" width="21.28515625" style="1" customWidth="1"/>
    <col min="11781" max="11781" width="14.5703125" style="1" customWidth="1"/>
    <col min="11782" max="11782" width="16.28515625" style="1" customWidth="1"/>
    <col min="11783" max="11783" width="15.5703125" style="1" customWidth="1"/>
    <col min="11784" max="11784" width="2.28515625" style="1" customWidth="1"/>
    <col min="11785" max="11788" width="10" style="1" customWidth="1"/>
    <col min="11789" max="12032" width="9.140625" style="1"/>
    <col min="12033" max="12033" width="4" style="1" customWidth="1"/>
    <col min="12034" max="12034" width="23.85546875" style="1" customWidth="1"/>
    <col min="12035" max="12035" width="72.5703125" style="1" customWidth="1"/>
    <col min="12036" max="12036" width="21.28515625" style="1" customWidth="1"/>
    <col min="12037" max="12037" width="14.5703125" style="1" customWidth="1"/>
    <col min="12038" max="12038" width="16.28515625" style="1" customWidth="1"/>
    <col min="12039" max="12039" width="15.5703125" style="1" customWidth="1"/>
    <col min="12040" max="12040" width="2.28515625" style="1" customWidth="1"/>
    <col min="12041" max="12044" width="10" style="1" customWidth="1"/>
    <col min="12045" max="12288" width="9.140625" style="1"/>
    <col min="12289" max="12289" width="4" style="1" customWidth="1"/>
    <col min="12290" max="12290" width="23.85546875" style="1" customWidth="1"/>
    <col min="12291" max="12291" width="72.5703125" style="1" customWidth="1"/>
    <col min="12292" max="12292" width="21.28515625" style="1" customWidth="1"/>
    <col min="12293" max="12293" width="14.5703125" style="1" customWidth="1"/>
    <col min="12294" max="12294" width="16.28515625" style="1" customWidth="1"/>
    <col min="12295" max="12295" width="15.5703125" style="1" customWidth="1"/>
    <col min="12296" max="12296" width="2.28515625" style="1" customWidth="1"/>
    <col min="12297" max="12300" width="10" style="1" customWidth="1"/>
    <col min="12301" max="12544" width="9.140625" style="1"/>
    <col min="12545" max="12545" width="4" style="1" customWidth="1"/>
    <col min="12546" max="12546" width="23.85546875" style="1" customWidth="1"/>
    <col min="12547" max="12547" width="72.5703125" style="1" customWidth="1"/>
    <col min="12548" max="12548" width="21.28515625" style="1" customWidth="1"/>
    <col min="12549" max="12549" width="14.5703125" style="1" customWidth="1"/>
    <col min="12550" max="12550" width="16.28515625" style="1" customWidth="1"/>
    <col min="12551" max="12551" width="15.5703125" style="1" customWidth="1"/>
    <col min="12552" max="12552" width="2.28515625" style="1" customWidth="1"/>
    <col min="12553" max="12556" width="10" style="1" customWidth="1"/>
    <col min="12557" max="12800" width="9.140625" style="1"/>
    <col min="12801" max="12801" width="4" style="1" customWidth="1"/>
    <col min="12802" max="12802" width="23.85546875" style="1" customWidth="1"/>
    <col min="12803" max="12803" width="72.5703125" style="1" customWidth="1"/>
    <col min="12804" max="12804" width="21.28515625" style="1" customWidth="1"/>
    <col min="12805" max="12805" width="14.5703125" style="1" customWidth="1"/>
    <col min="12806" max="12806" width="16.28515625" style="1" customWidth="1"/>
    <col min="12807" max="12807" width="15.5703125" style="1" customWidth="1"/>
    <col min="12808" max="12808" width="2.28515625" style="1" customWidth="1"/>
    <col min="12809" max="12812" width="10" style="1" customWidth="1"/>
    <col min="12813" max="13056" width="9.140625" style="1"/>
    <col min="13057" max="13057" width="4" style="1" customWidth="1"/>
    <col min="13058" max="13058" width="23.85546875" style="1" customWidth="1"/>
    <col min="13059" max="13059" width="72.5703125" style="1" customWidth="1"/>
    <col min="13060" max="13060" width="21.28515625" style="1" customWidth="1"/>
    <col min="13061" max="13061" width="14.5703125" style="1" customWidth="1"/>
    <col min="13062" max="13062" width="16.28515625" style="1" customWidth="1"/>
    <col min="13063" max="13063" width="15.5703125" style="1" customWidth="1"/>
    <col min="13064" max="13064" width="2.28515625" style="1" customWidth="1"/>
    <col min="13065" max="13068" width="10" style="1" customWidth="1"/>
    <col min="13069" max="13312" width="9.140625" style="1"/>
    <col min="13313" max="13313" width="4" style="1" customWidth="1"/>
    <col min="13314" max="13314" width="23.85546875" style="1" customWidth="1"/>
    <col min="13315" max="13315" width="72.5703125" style="1" customWidth="1"/>
    <col min="13316" max="13316" width="21.28515625" style="1" customWidth="1"/>
    <col min="13317" max="13317" width="14.5703125" style="1" customWidth="1"/>
    <col min="13318" max="13318" width="16.28515625" style="1" customWidth="1"/>
    <col min="13319" max="13319" width="15.5703125" style="1" customWidth="1"/>
    <col min="13320" max="13320" width="2.28515625" style="1" customWidth="1"/>
    <col min="13321" max="13324" width="10" style="1" customWidth="1"/>
    <col min="13325" max="13568" width="9.140625" style="1"/>
    <col min="13569" max="13569" width="4" style="1" customWidth="1"/>
    <col min="13570" max="13570" width="23.85546875" style="1" customWidth="1"/>
    <col min="13571" max="13571" width="72.5703125" style="1" customWidth="1"/>
    <col min="13572" max="13572" width="21.28515625" style="1" customWidth="1"/>
    <col min="13573" max="13573" width="14.5703125" style="1" customWidth="1"/>
    <col min="13574" max="13574" width="16.28515625" style="1" customWidth="1"/>
    <col min="13575" max="13575" width="15.5703125" style="1" customWidth="1"/>
    <col min="13576" max="13576" width="2.28515625" style="1" customWidth="1"/>
    <col min="13577" max="13580" width="10" style="1" customWidth="1"/>
    <col min="13581" max="13824" width="9.140625" style="1"/>
    <col min="13825" max="13825" width="4" style="1" customWidth="1"/>
    <col min="13826" max="13826" width="23.85546875" style="1" customWidth="1"/>
    <col min="13827" max="13827" width="72.5703125" style="1" customWidth="1"/>
    <col min="13828" max="13828" width="21.28515625" style="1" customWidth="1"/>
    <col min="13829" max="13829" width="14.5703125" style="1" customWidth="1"/>
    <col min="13830" max="13830" width="16.28515625" style="1" customWidth="1"/>
    <col min="13831" max="13831" width="15.5703125" style="1" customWidth="1"/>
    <col min="13832" max="13832" width="2.28515625" style="1" customWidth="1"/>
    <col min="13833" max="13836" width="10" style="1" customWidth="1"/>
    <col min="13837" max="14080" width="9.140625" style="1"/>
    <col min="14081" max="14081" width="4" style="1" customWidth="1"/>
    <col min="14082" max="14082" width="23.85546875" style="1" customWidth="1"/>
    <col min="14083" max="14083" width="72.5703125" style="1" customWidth="1"/>
    <col min="14084" max="14084" width="21.28515625" style="1" customWidth="1"/>
    <col min="14085" max="14085" width="14.5703125" style="1" customWidth="1"/>
    <col min="14086" max="14086" width="16.28515625" style="1" customWidth="1"/>
    <col min="14087" max="14087" width="15.5703125" style="1" customWidth="1"/>
    <col min="14088" max="14088" width="2.28515625" style="1" customWidth="1"/>
    <col min="14089" max="14092" width="10" style="1" customWidth="1"/>
    <col min="14093" max="14336" width="9.140625" style="1"/>
    <col min="14337" max="14337" width="4" style="1" customWidth="1"/>
    <col min="14338" max="14338" width="23.85546875" style="1" customWidth="1"/>
    <col min="14339" max="14339" width="72.5703125" style="1" customWidth="1"/>
    <col min="14340" max="14340" width="21.28515625" style="1" customWidth="1"/>
    <col min="14341" max="14341" width="14.5703125" style="1" customWidth="1"/>
    <col min="14342" max="14342" width="16.28515625" style="1" customWidth="1"/>
    <col min="14343" max="14343" width="15.5703125" style="1" customWidth="1"/>
    <col min="14344" max="14344" width="2.28515625" style="1" customWidth="1"/>
    <col min="14345" max="14348" width="10" style="1" customWidth="1"/>
    <col min="14349" max="14592" width="9.140625" style="1"/>
    <col min="14593" max="14593" width="4" style="1" customWidth="1"/>
    <col min="14594" max="14594" width="23.85546875" style="1" customWidth="1"/>
    <col min="14595" max="14595" width="72.5703125" style="1" customWidth="1"/>
    <col min="14596" max="14596" width="21.28515625" style="1" customWidth="1"/>
    <col min="14597" max="14597" width="14.5703125" style="1" customWidth="1"/>
    <col min="14598" max="14598" width="16.28515625" style="1" customWidth="1"/>
    <col min="14599" max="14599" width="15.5703125" style="1" customWidth="1"/>
    <col min="14600" max="14600" width="2.28515625" style="1" customWidth="1"/>
    <col min="14601" max="14604" width="10" style="1" customWidth="1"/>
    <col min="14605" max="14848" width="9.140625" style="1"/>
    <col min="14849" max="14849" width="4" style="1" customWidth="1"/>
    <col min="14850" max="14850" width="23.85546875" style="1" customWidth="1"/>
    <col min="14851" max="14851" width="72.5703125" style="1" customWidth="1"/>
    <col min="14852" max="14852" width="21.28515625" style="1" customWidth="1"/>
    <col min="14853" max="14853" width="14.5703125" style="1" customWidth="1"/>
    <col min="14854" max="14854" width="16.28515625" style="1" customWidth="1"/>
    <col min="14855" max="14855" width="15.5703125" style="1" customWidth="1"/>
    <col min="14856" max="14856" width="2.28515625" style="1" customWidth="1"/>
    <col min="14857" max="14860" width="10" style="1" customWidth="1"/>
    <col min="14861" max="15104" width="9.140625" style="1"/>
    <col min="15105" max="15105" width="4" style="1" customWidth="1"/>
    <col min="15106" max="15106" width="23.85546875" style="1" customWidth="1"/>
    <col min="15107" max="15107" width="72.5703125" style="1" customWidth="1"/>
    <col min="15108" max="15108" width="21.28515625" style="1" customWidth="1"/>
    <col min="15109" max="15109" width="14.5703125" style="1" customWidth="1"/>
    <col min="15110" max="15110" width="16.28515625" style="1" customWidth="1"/>
    <col min="15111" max="15111" width="15.5703125" style="1" customWidth="1"/>
    <col min="15112" max="15112" width="2.28515625" style="1" customWidth="1"/>
    <col min="15113" max="15116" width="10" style="1" customWidth="1"/>
    <col min="15117" max="15360" width="9.140625" style="1"/>
    <col min="15361" max="15361" width="4" style="1" customWidth="1"/>
    <col min="15362" max="15362" width="23.85546875" style="1" customWidth="1"/>
    <col min="15363" max="15363" width="72.5703125" style="1" customWidth="1"/>
    <col min="15364" max="15364" width="21.28515625" style="1" customWidth="1"/>
    <col min="15365" max="15365" width="14.5703125" style="1" customWidth="1"/>
    <col min="15366" max="15366" width="16.28515625" style="1" customWidth="1"/>
    <col min="15367" max="15367" width="15.5703125" style="1" customWidth="1"/>
    <col min="15368" max="15368" width="2.28515625" style="1" customWidth="1"/>
    <col min="15369" max="15372" width="10" style="1" customWidth="1"/>
    <col min="15373" max="15616" width="9.140625" style="1"/>
    <col min="15617" max="15617" width="4" style="1" customWidth="1"/>
    <col min="15618" max="15618" width="23.85546875" style="1" customWidth="1"/>
    <col min="15619" max="15619" width="72.5703125" style="1" customWidth="1"/>
    <col min="15620" max="15620" width="21.28515625" style="1" customWidth="1"/>
    <col min="15621" max="15621" width="14.5703125" style="1" customWidth="1"/>
    <col min="15622" max="15622" width="16.28515625" style="1" customWidth="1"/>
    <col min="15623" max="15623" width="15.5703125" style="1" customWidth="1"/>
    <col min="15624" max="15624" width="2.28515625" style="1" customWidth="1"/>
    <col min="15625" max="15628" width="10" style="1" customWidth="1"/>
    <col min="15629" max="15872" width="9.140625" style="1"/>
    <col min="15873" max="15873" width="4" style="1" customWidth="1"/>
    <col min="15874" max="15874" width="23.85546875" style="1" customWidth="1"/>
    <col min="15875" max="15875" width="72.5703125" style="1" customWidth="1"/>
    <col min="15876" max="15876" width="21.28515625" style="1" customWidth="1"/>
    <col min="15877" max="15877" width="14.5703125" style="1" customWidth="1"/>
    <col min="15878" max="15878" width="16.28515625" style="1" customWidth="1"/>
    <col min="15879" max="15879" width="15.5703125" style="1" customWidth="1"/>
    <col min="15880" max="15880" width="2.28515625" style="1" customWidth="1"/>
    <col min="15881" max="15884" width="10" style="1" customWidth="1"/>
    <col min="15885" max="16128" width="9.140625" style="1"/>
    <col min="16129" max="16129" width="4" style="1" customWidth="1"/>
    <col min="16130" max="16130" width="23.85546875" style="1" customWidth="1"/>
    <col min="16131" max="16131" width="72.5703125" style="1" customWidth="1"/>
    <col min="16132" max="16132" width="21.28515625" style="1" customWidth="1"/>
    <col min="16133" max="16133" width="14.5703125" style="1" customWidth="1"/>
    <col min="16134" max="16134" width="16.28515625" style="1" customWidth="1"/>
    <col min="16135" max="16135" width="15.5703125" style="1" customWidth="1"/>
    <col min="16136" max="16136" width="2.28515625" style="1" customWidth="1"/>
    <col min="16137" max="16140" width="10" style="1" customWidth="1"/>
    <col min="16141" max="16384" width="9.140625" style="1"/>
  </cols>
  <sheetData>
    <row r="1" spans="1:15" ht="12" x14ac:dyDescent="0.25">
      <c r="E1" s="2" t="s">
        <v>0</v>
      </c>
    </row>
    <row r="2" spans="1:15" ht="12.75" x14ac:dyDescent="0.25">
      <c r="D2" s="4"/>
      <c r="E2" s="2" t="s">
        <v>1</v>
      </c>
      <c r="H2" s="5"/>
    </row>
    <row r="3" spans="1:15" ht="17.25" customHeight="1" x14ac:dyDescent="0.25">
      <c r="C3" s="4"/>
      <c r="D3" s="4"/>
      <c r="E3" s="6" t="s">
        <v>2</v>
      </c>
      <c r="H3" s="5"/>
    </row>
    <row r="4" spans="1:15" s="8" customFormat="1" ht="17.25" customHeight="1" x14ac:dyDescent="0.25">
      <c r="A4" s="7"/>
      <c r="B4" s="7"/>
      <c r="C4" s="7"/>
      <c r="E4" s="2" t="s">
        <v>3</v>
      </c>
      <c r="F4" s="9"/>
      <c r="H4" s="10"/>
      <c r="I4" s="11"/>
      <c r="J4" s="11"/>
      <c r="K4" s="11"/>
      <c r="M4" s="11"/>
      <c r="N4" s="12"/>
      <c r="O4" s="13"/>
    </row>
    <row r="5" spans="1:15" s="14" customFormat="1" ht="17.25" customHeight="1" x14ac:dyDescent="0.25">
      <c r="E5" s="15" t="s">
        <v>4</v>
      </c>
      <c r="H5" s="5"/>
      <c r="I5" s="16"/>
      <c r="J5" s="17"/>
      <c r="K5" s="17"/>
      <c r="M5" s="18"/>
      <c r="N5" s="19"/>
      <c r="O5" s="5"/>
    </row>
    <row r="6" spans="1:15" ht="17.25" customHeight="1" x14ac:dyDescent="0.25">
      <c r="A6" s="20"/>
      <c r="B6" s="21"/>
      <c r="C6" s="121"/>
      <c r="D6" s="121"/>
      <c r="E6" s="22"/>
      <c r="F6" s="23"/>
      <c r="H6" s="24"/>
      <c r="I6" s="16"/>
      <c r="J6" s="17"/>
      <c r="K6" s="17"/>
      <c r="L6" s="14"/>
      <c r="M6" s="18"/>
      <c r="N6" s="19"/>
      <c r="O6" s="25"/>
    </row>
    <row r="7" spans="1:15" ht="30" customHeight="1" x14ac:dyDescent="0.25">
      <c r="C7" s="26"/>
      <c r="E7" s="27"/>
      <c r="G7" s="24"/>
      <c r="H7" s="24"/>
      <c r="I7" s="16"/>
      <c r="J7" s="17"/>
      <c r="K7" s="17"/>
      <c r="L7" s="14"/>
      <c r="M7" s="28"/>
      <c r="N7" s="29"/>
      <c r="O7" s="30"/>
    </row>
    <row r="8" spans="1:15" ht="17.25" customHeight="1" x14ac:dyDescent="0.25">
      <c r="B8" s="31" t="s">
        <v>5</v>
      </c>
      <c r="C8" s="32" t="s">
        <v>6</v>
      </c>
      <c r="G8" s="24"/>
      <c r="H8" s="24"/>
      <c r="I8" s="16"/>
      <c r="J8" s="17"/>
      <c r="K8" s="17"/>
      <c r="L8" s="14"/>
      <c r="M8" s="28"/>
      <c r="N8" s="29"/>
      <c r="O8" s="33"/>
    </row>
    <row r="9" spans="1:15" ht="17.25" customHeight="1" x14ac:dyDescent="0.25">
      <c r="A9" s="34"/>
      <c r="B9" s="35" t="s">
        <v>7</v>
      </c>
      <c r="C9" s="32" t="s">
        <v>8</v>
      </c>
      <c r="G9" s="24"/>
      <c r="H9" s="24"/>
      <c r="I9" s="16"/>
      <c r="J9" s="17"/>
      <c r="K9" s="17"/>
    </row>
    <row r="10" spans="1:15" ht="17.25" customHeight="1" x14ac:dyDescent="0.25">
      <c r="A10" s="34"/>
      <c r="B10" s="35" t="s">
        <v>9</v>
      </c>
      <c r="C10" s="32" t="s">
        <v>10</v>
      </c>
      <c r="G10" s="24"/>
      <c r="H10" s="24"/>
      <c r="I10" s="16"/>
      <c r="J10" s="17"/>
      <c r="K10" s="17"/>
    </row>
    <row r="11" spans="1:15" ht="17.25" customHeight="1" thickBot="1" x14ac:dyDescent="0.35">
      <c r="A11" s="34"/>
      <c r="B11" s="34"/>
      <c r="C11" s="36" t="s">
        <v>67</v>
      </c>
      <c r="D11" s="37"/>
      <c r="E11" s="38">
        <v>1800</v>
      </c>
      <c r="F11" s="39"/>
      <c r="H11" s="24"/>
      <c r="I11" s="40"/>
      <c r="J11" s="17"/>
      <c r="K11" s="17"/>
    </row>
    <row r="12" spans="1:15" ht="36.75" customHeight="1" thickBot="1" x14ac:dyDescent="0.3">
      <c r="A12" s="41" t="s">
        <v>11</v>
      </c>
      <c r="B12" s="42" t="s">
        <v>12</v>
      </c>
      <c r="C12" s="42" t="s">
        <v>13</v>
      </c>
      <c r="D12" s="42" t="s">
        <v>14</v>
      </c>
      <c r="E12" s="43" t="s">
        <v>15</v>
      </c>
      <c r="F12" s="44" t="s">
        <v>16</v>
      </c>
      <c r="G12" s="45" t="s">
        <v>17</v>
      </c>
      <c r="H12" s="46"/>
      <c r="I12" s="47" t="s">
        <v>18</v>
      </c>
      <c r="J12" s="47" t="s">
        <v>19</v>
      </c>
      <c r="K12" s="47" t="s">
        <v>20</v>
      </c>
      <c r="L12" s="47" t="s">
        <v>21</v>
      </c>
    </row>
    <row r="13" spans="1:15" ht="90.75" customHeight="1" x14ac:dyDescent="0.25">
      <c r="A13" s="48">
        <v>1</v>
      </c>
      <c r="B13" s="49">
        <f>0.2*0.35*2+0.3*0.5</f>
        <v>0.28999999999999998</v>
      </c>
      <c r="C13" s="50" t="s">
        <v>22</v>
      </c>
      <c r="D13" s="51" t="s">
        <v>23</v>
      </c>
      <c r="E13" s="52">
        <v>26860</v>
      </c>
      <c r="F13" s="53">
        <v>0</v>
      </c>
      <c r="G13" s="54">
        <f>E13*F13</f>
        <v>0</v>
      </c>
      <c r="H13" s="55"/>
      <c r="I13" s="56">
        <f>F13*K13</f>
        <v>0</v>
      </c>
      <c r="J13" s="57">
        <f>F13*L13</f>
        <v>0</v>
      </c>
      <c r="K13" s="58">
        <f>3.2*2*0.04</f>
        <v>0.25600000000000001</v>
      </c>
      <c r="L13" s="58">
        <v>176</v>
      </c>
    </row>
    <row r="14" spans="1:15" ht="54.75" customHeight="1" x14ac:dyDescent="0.25">
      <c r="A14" s="59">
        <v>2</v>
      </c>
      <c r="B14" s="60">
        <f>0.4*0.4*3+0.5*0.34*2</f>
        <v>0.82000000000000006</v>
      </c>
      <c r="C14" s="61" t="s">
        <v>24</v>
      </c>
      <c r="E14" s="62">
        <v>4030</v>
      </c>
      <c r="F14" s="63">
        <v>0</v>
      </c>
      <c r="G14" s="54">
        <f t="shared" ref="G14:G32" si="0">E14*F14</f>
        <v>0</v>
      </c>
      <c r="H14" s="55"/>
      <c r="I14" s="56">
        <f t="shared" ref="I14:I32" si="1">F14*K14</f>
        <v>0</v>
      </c>
      <c r="J14" s="57">
        <f t="shared" ref="J14:J32" si="2">F14*L14</f>
        <v>0</v>
      </c>
      <c r="K14" s="58">
        <f>0.45*0.56*0.2</f>
        <v>5.0400000000000014E-2</v>
      </c>
      <c r="L14" s="58">
        <v>17</v>
      </c>
    </row>
    <row r="15" spans="1:15" ht="54.75" customHeight="1" x14ac:dyDescent="0.25">
      <c r="A15" s="59">
        <v>3</v>
      </c>
      <c r="B15" s="60"/>
      <c r="C15" s="61" t="s">
        <v>25</v>
      </c>
      <c r="D15" s="64" t="s">
        <v>26</v>
      </c>
      <c r="E15" s="118" t="s">
        <v>27</v>
      </c>
      <c r="F15" s="63">
        <v>0</v>
      </c>
      <c r="G15" s="54"/>
      <c r="H15" s="55"/>
      <c r="I15" s="56"/>
      <c r="J15" s="57"/>
      <c r="K15" s="58"/>
      <c r="L15" s="58"/>
    </row>
    <row r="16" spans="1:15" ht="54.75" customHeight="1" x14ac:dyDescent="0.25">
      <c r="A16" s="59">
        <v>4</v>
      </c>
      <c r="B16" s="60"/>
      <c r="C16" s="61" t="s">
        <v>28</v>
      </c>
      <c r="D16" s="64" t="s">
        <v>29</v>
      </c>
      <c r="E16" s="118" t="s">
        <v>27</v>
      </c>
      <c r="F16" s="63"/>
      <c r="G16" s="54"/>
      <c r="H16" s="55"/>
      <c r="I16" s="56"/>
      <c r="J16" s="57"/>
      <c r="K16" s="58"/>
      <c r="L16" s="58"/>
    </row>
    <row r="17" spans="1:12" ht="54.75" customHeight="1" x14ac:dyDescent="0.25">
      <c r="A17" s="59">
        <v>5</v>
      </c>
      <c r="B17" s="65"/>
      <c r="C17" s="61" t="s">
        <v>30</v>
      </c>
      <c r="D17" s="64" t="s">
        <v>26</v>
      </c>
      <c r="E17" s="118" t="s">
        <v>27</v>
      </c>
      <c r="F17" s="63"/>
      <c r="G17" s="54"/>
      <c r="H17" s="55"/>
      <c r="I17" s="56"/>
      <c r="J17" s="57"/>
      <c r="K17" s="58"/>
      <c r="L17" s="58"/>
    </row>
    <row r="18" spans="1:12" ht="54.75" customHeight="1" x14ac:dyDescent="0.25">
      <c r="A18" s="59">
        <v>6</v>
      </c>
      <c r="B18" s="66"/>
      <c r="C18" s="61" t="s">
        <v>31</v>
      </c>
      <c r="D18" s="64" t="s">
        <v>29</v>
      </c>
      <c r="E18" s="118" t="s">
        <v>27</v>
      </c>
      <c r="F18" s="63"/>
      <c r="G18" s="54"/>
      <c r="H18" s="55"/>
      <c r="I18" s="56"/>
      <c r="J18" s="57"/>
      <c r="K18" s="58"/>
      <c r="L18" s="58"/>
    </row>
    <row r="19" spans="1:12" ht="90.75" customHeight="1" x14ac:dyDescent="0.25">
      <c r="A19" s="59">
        <v>7</v>
      </c>
      <c r="B19" s="60">
        <f>0.75*0.4*2+0.8*0.4+0.8*0.6+0.15*0.8+0.15*0.15*2</f>
        <v>1.5649999999999999</v>
      </c>
      <c r="C19" s="61" t="s">
        <v>32</v>
      </c>
      <c r="D19" s="64" t="s">
        <v>33</v>
      </c>
      <c r="E19" s="62">
        <v>14020</v>
      </c>
      <c r="F19" s="63">
        <v>0</v>
      </c>
      <c r="G19" s="54">
        <f t="shared" si="0"/>
        <v>0</v>
      </c>
      <c r="H19" s="55"/>
      <c r="I19" s="56">
        <f t="shared" si="1"/>
        <v>0</v>
      </c>
      <c r="J19" s="57">
        <f t="shared" si="2"/>
        <v>0</v>
      </c>
      <c r="K19" s="58">
        <f>1.6*2*0.04</f>
        <v>0.128</v>
      </c>
      <c r="L19" s="58">
        <v>88</v>
      </c>
    </row>
    <row r="20" spans="1:12" ht="45" customHeight="1" x14ac:dyDescent="0.25">
      <c r="A20" s="59">
        <v>8</v>
      </c>
      <c r="B20" s="60"/>
      <c r="C20" s="61" t="s">
        <v>34</v>
      </c>
      <c r="D20" s="64" t="s">
        <v>35</v>
      </c>
      <c r="E20" s="62">
        <v>3440</v>
      </c>
      <c r="F20" s="63">
        <v>0</v>
      </c>
      <c r="G20" s="54">
        <f t="shared" si="0"/>
        <v>0</v>
      </c>
      <c r="H20" s="55"/>
      <c r="I20" s="56">
        <f t="shared" si="1"/>
        <v>0</v>
      </c>
      <c r="J20" s="57">
        <f t="shared" si="2"/>
        <v>0</v>
      </c>
      <c r="K20" s="58">
        <f>0.9*0.7*0.025</f>
        <v>1.575E-2</v>
      </c>
      <c r="L20" s="58">
        <v>15</v>
      </c>
    </row>
    <row r="21" spans="1:12" ht="54.75" customHeight="1" x14ac:dyDescent="0.25">
      <c r="A21" s="59">
        <v>9</v>
      </c>
      <c r="B21" s="60">
        <f>0.6*0.4</f>
        <v>0.24</v>
      </c>
      <c r="C21" s="61" t="s">
        <v>36</v>
      </c>
      <c r="D21" s="64" t="s">
        <v>37</v>
      </c>
      <c r="E21" s="62">
        <v>6100</v>
      </c>
      <c r="F21" s="63">
        <v>0</v>
      </c>
      <c r="G21" s="54">
        <f t="shared" si="0"/>
        <v>0</v>
      </c>
      <c r="H21" s="55"/>
      <c r="I21" s="56">
        <f t="shared" si="1"/>
        <v>0</v>
      </c>
      <c r="J21" s="57">
        <f t="shared" si="2"/>
        <v>0</v>
      </c>
      <c r="K21" s="58">
        <f>1.12*0.37*0.15</f>
        <v>6.2160000000000007E-2</v>
      </c>
      <c r="L21" s="58">
        <v>31.5</v>
      </c>
    </row>
    <row r="22" spans="1:12" ht="54.75" customHeight="1" x14ac:dyDescent="0.25">
      <c r="A22" s="59">
        <v>10</v>
      </c>
      <c r="B22" s="60"/>
      <c r="C22" s="61" t="s">
        <v>38</v>
      </c>
      <c r="D22" s="64" t="s">
        <v>39</v>
      </c>
      <c r="E22" s="62">
        <v>12540</v>
      </c>
      <c r="F22" s="63">
        <v>0</v>
      </c>
      <c r="G22" s="54">
        <f t="shared" si="0"/>
        <v>0</v>
      </c>
      <c r="H22" s="55"/>
      <c r="I22" s="56">
        <f t="shared" si="1"/>
        <v>0</v>
      </c>
      <c r="J22" s="57">
        <f t="shared" si="2"/>
        <v>0</v>
      </c>
      <c r="K22" s="58">
        <f>1.5*0.5*0.2</f>
        <v>0.15000000000000002</v>
      </c>
      <c r="L22" s="58">
        <v>68</v>
      </c>
    </row>
    <row r="23" spans="1:12" ht="54.75" customHeight="1" x14ac:dyDescent="0.25">
      <c r="A23" s="59">
        <v>11</v>
      </c>
      <c r="B23" s="60">
        <f>0.6*0.6</f>
        <v>0.36</v>
      </c>
      <c r="C23" s="67" t="s">
        <v>40</v>
      </c>
      <c r="D23" s="68" t="s">
        <v>41</v>
      </c>
      <c r="E23" s="62">
        <v>13390</v>
      </c>
      <c r="F23" s="63">
        <v>0</v>
      </c>
      <c r="G23" s="54">
        <f t="shared" si="0"/>
        <v>0</v>
      </c>
      <c r="H23" s="55"/>
      <c r="I23" s="56">
        <f t="shared" si="1"/>
        <v>0</v>
      </c>
      <c r="J23" s="57">
        <f t="shared" si="2"/>
        <v>0</v>
      </c>
      <c r="K23" s="58">
        <f>0.65*0.5*0.05+0.4*0.4*0.05</f>
        <v>2.4250000000000001E-2</v>
      </c>
      <c r="L23" s="58">
        <v>22</v>
      </c>
    </row>
    <row r="24" spans="1:12" ht="47.25" customHeight="1" x14ac:dyDescent="0.25">
      <c r="A24" s="59">
        <v>12</v>
      </c>
      <c r="B24" s="122"/>
      <c r="C24" s="69" t="s">
        <v>42</v>
      </c>
      <c r="D24" s="70" t="s">
        <v>43</v>
      </c>
      <c r="E24" s="62">
        <v>6090</v>
      </c>
      <c r="F24" s="63">
        <v>0</v>
      </c>
      <c r="G24" s="54">
        <f t="shared" si="0"/>
        <v>0</v>
      </c>
      <c r="H24" s="55"/>
      <c r="I24" s="56">
        <f t="shared" si="1"/>
        <v>0</v>
      </c>
      <c r="J24" s="57">
        <f t="shared" si="2"/>
        <v>0</v>
      </c>
      <c r="K24" s="58">
        <f>1.4*0.9*0.05</f>
        <v>6.3E-2</v>
      </c>
      <c r="L24" s="58">
        <v>27</v>
      </c>
    </row>
    <row r="25" spans="1:12" ht="47.25" customHeight="1" x14ac:dyDescent="0.25">
      <c r="A25" s="59">
        <v>13</v>
      </c>
      <c r="B25" s="123"/>
      <c r="C25" s="69" t="s">
        <v>44</v>
      </c>
      <c r="D25" s="70" t="s">
        <v>45</v>
      </c>
      <c r="E25" s="62">
        <v>6991</v>
      </c>
      <c r="F25" s="63">
        <v>0</v>
      </c>
      <c r="G25" s="54">
        <f t="shared" si="0"/>
        <v>0</v>
      </c>
      <c r="H25" s="55"/>
      <c r="I25" s="56">
        <f t="shared" si="1"/>
        <v>0</v>
      </c>
      <c r="J25" s="57">
        <f t="shared" si="2"/>
        <v>0</v>
      </c>
      <c r="K25" s="58">
        <f>0.9*0.5*0.2</f>
        <v>9.0000000000000011E-2</v>
      </c>
      <c r="L25" s="58">
        <v>35</v>
      </c>
    </row>
    <row r="26" spans="1:12" ht="54.75" customHeight="1" x14ac:dyDescent="0.25">
      <c r="A26" s="59">
        <v>14</v>
      </c>
      <c r="B26" s="71"/>
      <c r="C26" s="72" t="s">
        <v>46</v>
      </c>
      <c r="D26" s="64" t="s">
        <v>47</v>
      </c>
      <c r="E26" s="62">
        <v>4600</v>
      </c>
      <c r="F26" s="63">
        <v>0</v>
      </c>
      <c r="G26" s="54">
        <f t="shared" si="0"/>
        <v>0</v>
      </c>
      <c r="H26" s="73"/>
      <c r="I26" s="56">
        <f t="shared" si="1"/>
        <v>0</v>
      </c>
      <c r="J26" s="57">
        <f t="shared" si="2"/>
        <v>0</v>
      </c>
      <c r="K26" s="58">
        <f>1.4*0.6*0.025</f>
        <v>2.1000000000000001E-2</v>
      </c>
      <c r="L26" s="58">
        <v>19</v>
      </c>
    </row>
    <row r="27" spans="1:12" ht="105.75" customHeight="1" x14ac:dyDescent="0.25">
      <c r="A27" s="59">
        <v>15</v>
      </c>
      <c r="B27" s="60">
        <f>1.9*0.5+0.35*1.65+0.5*0.3*3</f>
        <v>1.9774999999999998</v>
      </c>
      <c r="C27" s="61" t="s">
        <v>48</v>
      </c>
      <c r="D27" s="64" t="s">
        <v>49</v>
      </c>
      <c r="E27" s="62">
        <v>29840</v>
      </c>
      <c r="F27" s="63">
        <v>0</v>
      </c>
      <c r="G27" s="54">
        <f t="shared" si="0"/>
        <v>0</v>
      </c>
      <c r="H27" s="55"/>
      <c r="I27" s="56">
        <f t="shared" si="1"/>
        <v>0</v>
      </c>
      <c r="J27" s="57">
        <f t="shared" si="2"/>
        <v>0</v>
      </c>
      <c r="K27" s="58">
        <v>0.25</v>
      </c>
      <c r="L27" s="58">
        <v>166</v>
      </c>
    </row>
    <row r="28" spans="1:12" ht="94.5" customHeight="1" x14ac:dyDescent="0.25">
      <c r="A28" s="59">
        <v>16</v>
      </c>
      <c r="B28" s="65"/>
      <c r="C28" s="74" t="s">
        <v>50</v>
      </c>
      <c r="D28" s="68" t="s">
        <v>51</v>
      </c>
      <c r="E28" s="62">
        <v>33400</v>
      </c>
      <c r="F28" s="63">
        <v>0</v>
      </c>
      <c r="G28" s="54">
        <f t="shared" si="0"/>
        <v>0</v>
      </c>
      <c r="H28" s="55"/>
      <c r="I28" s="56">
        <f t="shared" si="1"/>
        <v>0</v>
      </c>
      <c r="J28" s="57">
        <f t="shared" si="2"/>
        <v>0</v>
      </c>
      <c r="K28" s="58">
        <v>0.3</v>
      </c>
      <c r="L28" s="58">
        <v>205</v>
      </c>
    </row>
    <row r="29" spans="1:12" ht="101.25" customHeight="1" x14ac:dyDescent="0.25">
      <c r="A29" s="59">
        <v>17</v>
      </c>
      <c r="B29" s="60"/>
      <c r="C29" s="72" t="s">
        <v>52</v>
      </c>
      <c r="D29" s="68" t="s">
        <v>53</v>
      </c>
      <c r="E29" s="62">
        <v>41080</v>
      </c>
      <c r="F29" s="63">
        <v>0</v>
      </c>
      <c r="G29" s="54">
        <f>E29*F29</f>
        <v>0</v>
      </c>
      <c r="H29" s="55"/>
      <c r="I29" s="56">
        <f t="shared" si="1"/>
        <v>0</v>
      </c>
      <c r="J29" s="57">
        <f t="shared" si="2"/>
        <v>0</v>
      </c>
      <c r="K29" s="58">
        <v>0.35</v>
      </c>
      <c r="L29" s="58">
        <v>230</v>
      </c>
    </row>
    <row r="30" spans="1:12" ht="56.25" customHeight="1" x14ac:dyDescent="0.25">
      <c r="A30" s="59">
        <v>18</v>
      </c>
      <c r="C30" s="75" t="s">
        <v>54</v>
      </c>
      <c r="D30" s="76" t="s">
        <v>55</v>
      </c>
      <c r="E30" s="118">
        <v>1700</v>
      </c>
      <c r="F30" s="63">
        <v>0</v>
      </c>
      <c r="G30" s="54">
        <f>E30*F30</f>
        <v>0</v>
      </c>
      <c r="H30" s="55"/>
      <c r="I30" s="56"/>
      <c r="J30" s="57"/>
      <c r="K30" s="58"/>
      <c r="L30" s="58"/>
    </row>
    <row r="31" spans="1:12" ht="55.5" customHeight="1" x14ac:dyDescent="0.25">
      <c r="A31" s="59">
        <v>19</v>
      </c>
      <c r="B31" s="60"/>
      <c r="C31" s="77" t="s">
        <v>56</v>
      </c>
      <c r="D31" s="78"/>
      <c r="E31" s="118">
        <v>7280</v>
      </c>
      <c r="F31" s="63">
        <v>0</v>
      </c>
      <c r="G31" s="54">
        <f t="shared" si="0"/>
        <v>0</v>
      </c>
      <c r="H31" s="79"/>
      <c r="I31" s="56">
        <f t="shared" si="1"/>
        <v>0</v>
      </c>
      <c r="J31" s="57">
        <f t="shared" si="2"/>
        <v>0</v>
      </c>
      <c r="K31" s="58"/>
      <c r="L31" s="58"/>
    </row>
    <row r="32" spans="1:12" ht="55.5" customHeight="1" thickBot="1" x14ac:dyDescent="0.3">
      <c r="A32" s="80">
        <v>20</v>
      </c>
      <c r="B32" s="81"/>
      <c r="C32" s="82" t="s">
        <v>57</v>
      </c>
      <c r="D32" s="83"/>
      <c r="E32" s="119">
        <v>5220</v>
      </c>
      <c r="F32" s="84">
        <v>0</v>
      </c>
      <c r="G32" s="85">
        <f t="shared" si="0"/>
        <v>0</v>
      </c>
      <c r="H32" s="79"/>
      <c r="I32" s="56">
        <f t="shared" si="1"/>
        <v>0</v>
      </c>
      <c r="J32" s="57">
        <f t="shared" si="2"/>
        <v>0</v>
      </c>
      <c r="K32" s="58"/>
      <c r="L32" s="58"/>
    </row>
    <row r="33" spans="1:13" ht="34.5" customHeight="1" x14ac:dyDescent="0.25">
      <c r="A33" s="86"/>
      <c r="B33" s="87" t="s">
        <v>58</v>
      </c>
      <c r="C33" s="88"/>
      <c r="D33" s="89" t="s">
        <v>59</v>
      </c>
      <c r="E33" s="90"/>
      <c r="F33" s="91"/>
      <c r="G33" s="92">
        <f>SUM(G13:G32)</f>
        <v>0</v>
      </c>
      <c r="H33" s="55"/>
      <c r="I33" s="93">
        <f>SUM(I13:I32)</f>
        <v>0</v>
      </c>
      <c r="J33" s="93">
        <f>SUM(J13:J32)</f>
        <v>0</v>
      </c>
      <c r="K33" s="94"/>
    </row>
    <row r="34" spans="1:13" ht="15.75" x14ac:dyDescent="0.25">
      <c r="B34" s="36"/>
      <c r="C34" s="14"/>
      <c r="D34" s="95"/>
      <c r="E34" s="96"/>
      <c r="F34" s="95"/>
      <c r="G34" s="97" t="s">
        <v>60</v>
      </c>
      <c r="H34" s="98"/>
      <c r="I34" s="99" t="s">
        <v>61</v>
      </c>
      <c r="J34" s="99" t="s">
        <v>62</v>
      </c>
      <c r="K34" s="94"/>
    </row>
    <row r="35" spans="1:13" ht="12.75" x14ac:dyDescent="0.25">
      <c r="E35" s="100"/>
      <c r="G35" s="101">
        <f>I33</f>
        <v>0</v>
      </c>
      <c r="I35" s="102"/>
      <c r="J35" s="94"/>
      <c r="K35" s="94"/>
    </row>
    <row r="36" spans="1:13" ht="11.25" x14ac:dyDescent="0.25">
      <c r="E36" s="100"/>
      <c r="F36" s="103"/>
      <c r="G36" s="97" t="s">
        <v>63</v>
      </c>
      <c r="I36" s="102"/>
      <c r="J36" s="94"/>
      <c r="K36" s="94"/>
    </row>
    <row r="37" spans="1:13" ht="15.75" x14ac:dyDescent="0.25">
      <c r="E37" s="100"/>
      <c r="G37" s="101">
        <f>J33</f>
        <v>0</v>
      </c>
      <c r="I37" s="104"/>
      <c r="J37" s="105"/>
      <c r="K37" s="106"/>
      <c r="L37" s="104"/>
    </row>
    <row r="38" spans="1:13" ht="15.75" x14ac:dyDescent="0.25">
      <c r="E38" s="100"/>
      <c r="F38" s="107"/>
      <c r="G38" s="108"/>
      <c r="I38" s="104"/>
      <c r="J38" s="105"/>
      <c r="K38" s="106"/>
      <c r="L38" s="104"/>
    </row>
    <row r="39" spans="1:13" ht="48.75" customHeight="1" x14ac:dyDescent="0.25">
      <c r="C39" s="120" t="s">
        <v>68</v>
      </c>
      <c r="D39" s="120"/>
      <c r="E39" s="120"/>
      <c r="F39" s="109"/>
      <c r="G39" s="109"/>
      <c r="I39" s="1"/>
      <c r="J39" s="102"/>
      <c r="K39" s="94"/>
    </row>
    <row r="40" spans="1:13" ht="46.5" customHeight="1" x14ac:dyDescent="0.25">
      <c r="C40" s="120" t="s">
        <v>64</v>
      </c>
      <c r="D40" s="120"/>
      <c r="E40" s="120"/>
      <c r="F40" s="109"/>
      <c r="G40" s="109"/>
      <c r="H40" s="110"/>
      <c r="I40" s="1"/>
      <c r="J40" s="102"/>
      <c r="K40" s="94"/>
    </row>
    <row r="41" spans="1:13" ht="79.5" customHeight="1" x14ac:dyDescent="0.25">
      <c r="A41" s="111"/>
      <c r="B41" s="111"/>
      <c r="C41" s="120" t="s">
        <v>65</v>
      </c>
      <c r="D41" s="120"/>
      <c r="E41" s="120"/>
      <c r="F41" s="109"/>
      <c r="G41" s="109"/>
      <c r="I41" s="1"/>
      <c r="J41" s="102"/>
      <c r="K41" s="94"/>
      <c r="M41" s="112"/>
    </row>
    <row r="42" spans="1:13" ht="72.75" customHeight="1" x14ac:dyDescent="0.25">
      <c r="A42" s="113"/>
      <c r="B42" s="114"/>
      <c r="C42" s="120" t="s">
        <v>66</v>
      </c>
      <c r="D42" s="120"/>
      <c r="E42" s="120"/>
      <c r="F42" s="109"/>
      <c r="G42" s="109"/>
      <c r="I42" s="1"/>
      <c r="J42" s="102"/>
      <c r="K42" s="94"/>
      <c r="M42" s="112"/>
    </row>
    <row r="43" spans="1:13" ht="15.75" x14ac:dyDescent="0.25">
      <c r="A43" s="14"/>
      <c r="B43" s="111"/>
      <c r="C43" s="111"/>
      <c r="D43" s="111"/>
      <c r="E43" s="111"/>
      <c r="F43" s="111"/>
      <c r="G43" s="111"/>
      <c r="I43" s="1"/>
      <c r="J43" s="102"/>
      <c r="K43" s="94"/>
      <c r="M43" s="112"/>
    </row>
    <row r="44" spans="1:13" ht="15.75" x14ac:dyDescent="0.25">
      <c r="A44" s="111"/>
      <c r="B44" s="111"/>
      <c r="C44" s="111"/>
      <c r="D44" s="111"/>
      <c r="E44" s="111"/>
      <c r="F44" s="111"/>
      <c r="G44" s="111"/>
      <c r="I44" s="1"/>
      <c r="J44" s="102"/>
      <c r="K44" s="94"/>
      <c r="M44" s="112"/>
    </row>
    <row r="45" spans="1:13" x14ac:dyDescent="0.25">
      <c r="E45" s="34"/>
      <c r="F45" s="100"/>
      <c r="G45" s="100"/>
      <c r="M45" s="112"/>
    </row>
    <row r="46" spans="1:13" x14ac:dyDescent="0.25">
      <c r="E46" s="34"/>
      <c r="F46" s="100"/>
      <c r="G46" s="100"/>
      <c r="M46" s="112"/>
    </row>
    <row r="47" spans="1:13" ht="15.75" x14ac:dyDescent="0.25">
      <c r="B47" s="115"/>
      <c r="D47" s="115"/>
      <c r="E47" s="34"/>
      <c r="F47" s="100"/>
      <c r="G47" s="100"/>
      <c r="M47" s="112"/>
    </row>
    <row r="48" spans="1:13" ht="15.75" x14ac:dyDescent="0.25">
      <c r="B48" s="115"/>
      <c r="D48" s="115"/>
      <c r="E48" s="34"/>
      <c r="F48" s="100"/>
      <c r="G48" s="100"/>
      <c r="M48" s="112"/>
    </row>
    <row r="49" spans="2:13" ht="29.25" customHeight="1" x14ac:dyDescent="0.25">
      <c r="B49" s="116"/>
      <c r="D49" s="116"/>
      <c r="E49" s="34"/>
      <c r="F49" s="100"/>
      <c r="G49" s="100"/>
      <c r="M49" s="112"/>
    </row>
    <row r="50" spans="2:13" ht="15.75" x14ac:dyDescent="0.25">
      <c r="B50" s="115"/>
      <c r="D50" s="115"/>
      <c r="E50" s="34"/>
      <c r="F50" s="100"/>
      <c r="G50" s="100"/>
      <c r="M50" s="112"/>
    </row>
    <row r="51" spans="2:13" ht="15.75" x14ac:dyDescent="0.25">
      <c r="B51" s="115"/>
      <c r="D51" s="115"/>
      <c r="E51" s="34"/>
      <c r="F51" s="100"/>
      <c r="G51" s="100"/>
      <c r="M51" s="112"/>
    </row>
    <row r="52" spans="2:13" ht="12" x14ac:dyDescent="0.25">
      <c r="B52" s="117"/>
    </row>
    <row r="53" spans="2:13" ht="12" x14ac:dyDescent="0.25">
      <c r="B53" s="117"/>
    </row>
  </sheetData>
  <sheetProtection formatColumns="0" formatRows="0" insertColumns="0" insertRows="0" insertHyperlinks="0" deleteColumns="0" deleteRows="0" pivotTables="0"/>
  <protectedRanges>
    <protectedRange sqref="C9:C10 G12:H12 F13:F32 F34" name="Диапазон2"/>
  </protectedRanges>
  <mergeCells count="6">
    <mergeCell ref="C42:E42"/>
    <mergeCell ref="C6:D6"/>
    <mergeCell ref="B24:B25"/>
    <mergeCell ref="C39:E39"/>
    <mergeCell ref="C40:E40"/>
    <mergeCell ref="C41:E41"/>
  </mergeCells>
  <conditionalFormatting sqref="B8:C8">
    <cfRule type="expression" dxfId="2" priority="2">
      <formula>NOT(ISERROR(SEARCH("любой",B8)))</formula>
    </cfRule>
  </conditionalFormatting>
  <conditionalFormatting sqref="B9:C10">
    <cfRule type="expression" dxfId="1" priority="4">
      <formula>NOT(ISERROR(SEARCH("любой",#REF!)))</formula>
    </cfRule>
  </conditionalFormatting>
  <conditionalFormatting sqref="E1:E4">
    <cfRule type="containsText" dxfId="0" priority="1" stopIfTrue="1" operator="containsText" text="любой">
      <formula>NOT(ISERROR(SEARCH("любой",E1)))</formula>
    </cfRule>
  </conditionalFormatting>
  <dataValidations count="1">
    <dataValidation type="custom" allowBlank="1" showInputMessage="1" showErrorMessage="1" sqref="E33:E34 JA33:JA34 SW33:SW34 ACS33:ACS34 AMO33:AMO34 AWK33:AWK34 BGG33:BGG34 BQC33:BQC34 BZY33:BZY34 CJU33:CJU34 CTQ33:CTQ34 DDM33:DDM34 DNI33:DNI34 DXE33:DXE34 EHA33:EHA34 EQW33:EQW34 FAS33:FAS34 FKO33:FKO34 FUK33:FUK34 GEG33:GEG34 GOC33:GOC34 GXY33:GXY34 HHU33:HHU34 HRQ33:HRQ34 IBM33:IBM34 ILI33:ILI34 IVE33:IVE34 JFA33:JFA34 JOW33:JOW34 JYS33:JYS34 KIO33:KIO34 KSK33:KSK34 LCG33:LCG34 LMC33:LMC34 LVY33:LVY34 MFU33:MFU34 MPQ33:MPQ34 MZM33:MZM34 NJI33:NJI34 NTE33:NTE34 ODA33:ODA34 OMW33:OMW34 OWS33:OWS34 PGO33:PGO34 PQK33:PQK34 QAG33:QAG34 QKC33:QKC34 QTY33:QTY34 RDU33:RDU34 RNQ33:RNQ34 RXM33:RXM34 SHI33:SHI34 SRE33:SRE34 TBA33:TBA34 TKW33:TKW34 TUS33:TUS34 UEO33:UEO34 UOK33:UOK34 UYG33:UYG34 VIC33:VIC34 VRY33:VRY34 WBU33:WBU34 WLQ33:WLQ34 WVM33:WVM34 E65569:E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E131105:E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E196641:E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E262177:E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E327713:E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E393249:E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E458785:E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E524321:E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E589857:E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E655393:E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E720929:E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E786465:E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E852001:E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E917537:E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E983073:E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formula1>FALSE</formula1>
    </dataValidation>
  </dataValidations>
  <hyperlinks>
    <hyperlink ref="E3" r:id="rId1"/>
  </hyperlinks>
  <printOptions horizontalCentered="1" verticalCentered="1"/>
  <pageMargins left="0.47244094488188981" right="0.15748031496062992" top="3.937007874015748E-2" bottom="0.19685039370078741" header="3.937007874015748E-2" footer="3.937007874015748E-2"/>
  <pageSetup paperSize="9" scale="46" orientation="portrait" r:id="rId2"/>
  <headerFooter alignWithMargins="0">
    <oddHeader>&amp;R&amp;"Times New Roman,полужирный"&amp;K03+059127411, г. Москва, Дмитровское шоссе, 110
тел.: +7 (495)780-38-39/43
 www.mebel-land.com
e-mail: info@mebel-land.com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276225</xdr:colOff>
                    <xdr:row>41</xdr:row>
                    <xdr:rowOff>0</xdr:rowOff>
                  </from>
                  <to>
                    <xdr:col>9</xdr:col>
                    <xdr:colOff>504825</xdr:colOff>
                    <xdr:row>41</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 ОТКРЫТИЕ опт</vt:lpstr>
      <vt:lpstr>'прайс ОТКРЫТИЕ опт'!Область_печати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2025-04-07T13:28:37Z</dcterms:modified>
</cp:coreProperties>
</file>