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прайс Аппартаменты (опт)" sheetId="3" r:id="rId1"/>
  </sheets>
  <definedNames>
    <definedName name="n_1" localSheetId="0">{"","одинz","дваz","триz","четыреz","пятьz","шестьz","семьz","восемьz","девятьz"}</definedName>
    <definedName name="n_1">{"","одинz","дваz","триz","четыреz","пятьz","шестьz","семьz","восемьz","девятьz"}</definedName>
    <definedName name="n_2" localSheetId="0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 localSheetId="0">{"";1;"двадцатьz";"тридцатьz";"сорокz";"пятьдесятz";"шестьдесятz";"семьдесятz";"восемьдесятz";"девяностоz"}</definedName>
    <definedName name="n_3">{"";1;"двадцатьz";"тридцатьz";"сорокz";"пятьдесятz";"шестьдесятz";"семьдесятz";"восемьдесятz";"девяностоz"}</definedName>
    <definedName name="n_4" localSheetId="0">{"","стоz","двестиz","тристаz","четырестаz","пятьсотz","шестьсотz","семьсотz","восемьсотz","девятьсотz"}</definedName>
    <definedName name="n_4">{"","стоz","двестиz","тристаz","четырестаz","пятьсотz","шестьсотz","семьсотz","восемьсотz","девятьсотz"}</definedName>
    <definedName name="n_5" localSheetId="0">{"","однаz","двеz","триz","четыреz","пятьz","шестьz","семьz","восемьz","девятьz"}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 localSheetId="0">IF('прайс Аппартаменты (опт)'!n_3=1,'прайс Аппартаменты (опт)'!n_2,'прайс Аппартаменты (опт)'!n_3&amp;'прайс Аппартаменты (опт)'!n_1)</definedName>
    <definedName name="n0x">IF(n_3=1,n_2,n_3&amp;n_1)</definedName>
    <definedName name="n1x" localSheetId="0">IF('прайс Аппартаменты (опт)'!n_3=1,'прайс Аппартаменты (опт)'!n_2,'прайс Аппартаменты (опт)'!n_3&amp;'прайс Аппартаменты (опт)'!n_5)</definedName>
    <definedName name="n1x">IF(n_3=1,n_2,n_3&amp;n_5)</definedName>
    <definedName name="мил" localSheetId="0">{0,"овz";1,"z";2,"аz";5,"овz"}</definedName>
    <definedName name="мил">{0,"овz";1,"z";2,"аz";5,"овz"}</definedName>
    <definedName name="_xlnm.Print_Area" localSheetId="0">'прайс Аппартаменты (опт)'!$B$1:$H$51</definedName>
    <definedName name="тыс" localSheetId="0">{0,"тысячz";1,"тысячаz";2,"тысячиz";5,"тысячz"}</definedName>
    <definedName name="тыс">{0,"тысячz";1,"тысячаz";2,"тысячиz";5,"тысячz"}</definedName>
    <definedName name="тыс." localSheetId="0">{0,"тысячz";1,"тысячаz";2,"тысячиz";5,"тысячz"}</definedName>
    <definedName name="тыс.">{0,"тысячz";1,"тысячаz";2,"тысячиz";5,"тысячz"}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3" l="1"/>
  <c r="K39" i="3"/>
  <c r="H39" i="3"/>
  <c r="L38" i="3"/>
  <c r="K38" i="3"/>
  <c r="H38" i="3"/>
  <c r="M37" i="3"/>
  <c r="L37" i="3"/>
  <c r="K37" i="3"/>
  <c r="H37" i="3"/>
  <c r="C37" i="3"/>
  <c r="M36" i="3"/>
  <c r="L36" i="3"/>
  <c r="K36" i="3"/>
  <c r="H36" i="3"/>
  <c r="C36" i="3"/>
  <c r="M35" i="3"/>
  <c r="K35" i="3" s="1"/>
  <c r="L35" i="3"/>
  <c r="H35" i="3"/>
  <c r="C35" i="3"/>
  <c r="M34" i="3"/>
  <c r="K34" i="3" s="1"/>
  <c r="L34" i="3"/>
  <c r="H34" i="3"/>
  <c r="M33" i="3"/>
  <c r="L33" i="3"/>
  <c r="K33" i="3"/>
  <c r="H33" i="3"/>
  <c r="C33" i="3"/>
  <c r="B33" i="3"/>
  <c r="B34" i="3" s="1"/>
  <c r="B35" i="3" s="1"/>
  <c r="B36" i="3" s="1"/>
  <c r="B37" i="3" s="1"/>
  <c r="B38" i="3" s="1"/>
  <c r="B39" i="3" s="1"/>
  <c r="M32" i="3"/>
  <c r="K32" i="3" s="1"/>
  <c r="L32" i="3"/>
  <c r="H32" i="3"/>
  <c r="M31" i="3"/>
  <c r="L31" i="3"/>
  <c r="K31" i="3"/>
  <c r="H31" i="3"/>
  <c r="M30" i="3"/>
  <c r="L30" i="3"/>
  <c r="K30" i="3"/>
  <c r="H30" i="3"/>
  <c r="C30" i="3"/>
  <c r="M29" i="3"/>
  <c r="L29" i="3"/>
  <c r="K29" i="3"/>
  <c r="H29" i="3"/>
  <c r="C29" i="3"/>
  <c r="B29" i="3"/>
  <c r="B30" i="3" s="1"/>
  <c r="L28" i="3"/>
  <c r="K28" i="3"/>
  <c r="L27" i="3"/>
  <c r="K27" i="3"/>
  <c r="C27" i="3"/>
  <c r="L26" i="3"/>
  <c r="K26" i="3"/>
  <c r="L25" i="3"/>
  <c r="K25" i="3"/>
  <c r="C25" i="3"/>
  <c r="M24" i="3"/>
  <c r="L24" i="3"/>
  <c r="K24" i="3"/>
  <c r="H24" i="3"/>
  <c r="C24" i="3"/>
  <c r="M23" i="3"/>
  <c r="L23" i="3"/>
  <c r="K23" i="3"/>
  <c r="H23" i="3"/>
  <c r="C23" i="3"/>
  <c r="B23" i="3"/>
  <c r="B24" i="3" s="1"/>
  <c r="M22" i="3"/>
  <c r="K22" i="3" s="1"/>
  <c r="L22" i="3"/>
  <c r="H22" i="3"/>
  <c r="B22" i="3"/>
  <c r="M21" i="3"/>
  <c r="L21" i="3"/>
  <c r="H46" i="3" s="1"/>
  <c r="K21" i="3"/>
  <c r="H21" i="3"/>
  <c r="C21" i="3"/>
  <c r="H40" i="3" l="1"/>
  <c r="H44" i="3"/>
  <c r="F40" i="3"/>
</calcChain>
</file>

<file path=xl/comments1.xml><?xml version="1.0" encoding="utf-8"?>
<comments xmlns="http://schemas.openxmlformats.org/spreadsheetml/2006/main">
  <authors>
    <author>Автор</author>
  </authors>
  <commentList>
    <comment ref="G20" authorId="0" shapeId="0">
      <text>
        <r>
          <rPr>
            <sz val="12"/>
            <color indexed="81"/>
            <rFont val="Tahoma"/>
            <family val="2"/>
            <charset val="204"/>
          </rPr>
          <t>Проставьте  количество нужному изделию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<sst xmlns="http://schemas.openxmlformats.org/spreadsheetml/2006/main" count="78" uniqueCount="71">
  <si>
    <t xml:space="preserve">СПЕЦИФИКАЦИЯ МЕБЕЛИ </t>
  </si>
  <si>
    <t>тел. +7 (926) 697-17-56</t>
  </si>
  <si>
    <t>тел. +7 (495) 482-59-92</t>
  </si>
  <si>
    <t>www.mebel-land.com</t>
  </si>
  <si>
    <t>e-mail: info@mebel-land.com</t>
  </si>
  <si>
    <t>Серия:</t>
  </si>
  <si>
    <t>Апартаменты</t>
  </si>
  <si>
    <t>Исполнение</t>
  </si>
  <si>
    <t>Сонома/Белый</t>
  </si>
  <si>
    <t>Напраляющие:</t>
  </si>
  <si>
    <t>Шариковые с доводчиком</t>
  </si>
  <si>
    <t xml:space="preserve">   Ручка:</t>
  </si>
  <si>
    <t>Рейлинговая</t>
  </si>
  <si>
    <t>№</t>
  </si>
  <si>
    <t>Изображение</t>
  </si>
  <si>
    <t>Наименование</t>
  </si>
  <si>
    <t>Размеры,см.</t>
  </si>
  <si>
    <t>Цена,руб.</t>
  </si>
  <si>
    <t>Кол-во,шт.</t>
  </si>
  <si>
    <t>Сумма,руб.</t>
  </si>
  <si>
    <t>Рисунок</t>
  </si>
  <si>
    <t>Цена (опт),
руб.</t>
  </si>
  <si>
    <t>Кол-во</t>
  </si>
  <si>
    <t>Сумма, руб.</t>
  </si>
  <si>
    <t>ОБЩИЙ объем, м куб.</t>
  </si>
  <si>
    <t>ОБЩИЙ вес, кг</t>
  </si>
  <si>
    <t>объем ед. изделия, м куб.</t>
  </si>
  <si>
    <t>вес ед. изделия, кг</t>
  </si>
  <si>
    <t>Стеновая панель  для кровати 160  с подвесными тумбочками с местом для подсветки</t>
  </si>
  <si>
    <r>
      <t xml:space="preserve">Изголовье кровати составное из 2х частей 
</t>
    </r>
    <r>
      <rPr>
        <i/>
        <sz val="12"/>
        <rFont val="Times New Roman"/>
        <family val="1"/>
        <charset val="204"/>
      </rPr>
      <t>(отдельно для каждой тумбочки и кровати)</t>
    </r>
  </si>
  <si>
    <t>Тумба прикроватная с ящиком</t>
  </si>
  <si>
    <t>Тумба прикроватная с нишей</t>
  </si>
  <si>
    <t>Кровать без изголовья с ортопедическим основанием</t>
  </si>
  <si>
    <t>см. прайс "Кровати"</t>
  </si>
  <si>
    <r>
      <rPr>
        <b/>
        <sz val="11"/>
        <rFont val="Times New Roman"/>
        <family val="1"/>
        <charset val="204"/>
      </rPr>
      <t>Кровать-бокс</t>
    </r>
    <r>
      <rPr>
        <sz val="11"/>
        <rFont val="Times New Roman"/>
        <family val="1"/>
        <charset val="204"/>
      </rPr>
      <t xml:space="preserve"> (сп.место 90х200)</t>
    </r>
  </si>
  <si>
    <r>
      <rPr>
        <b/>
        <sz val="11"/>
        <rFont val="Times New Roman"/>
        <family val="1"/>
        <charset val="204"/>
      </rPr>
      <t xml:space="preserve">Кровать-бокс  </t>
    </r>
    <r>
      <rPr>
        <sz val="11"/>
        <rFont val="Times New Roman"/>
        <family val="1"/>
        <charset val="204"/>
      </rPr>
      <t>(сп.место 160х200)</t>
    </r>
  </si>
  <si>
    <t>Панель ТВ с зеркалом</t>
  </si>
  <si>
    <t xml:space="preserve">Стол туалетный </t>
  </si>
  <si>
    <t>Стол журнальный прямоугольный</t>
  </si>
  <si>
    <t xml:space="preserve">Стол журнальный </t>
  </si>
  <si>
    <t>Панель с зеркалом и крючками,
с полкой для головных уборов</t>
  </si>
  <si>
    <t>Багажница</t>
  </si>
  <si>
    <t>90*55*50/70</t>
  </si>
  <si>
    <t>Тумба под бар и сейф</t>
  </si>
  <si>
    <t>53*55*97</t>
  </si>
  <si>
    <t>Шкаф открытый с крючками и местом для багажа</t>
  </si>
  <si>
    <t>90*55*210</t>
  </si>
  <si>
    <t>Шкаф универсальный (гардероб/полки)</t>
  </si>
  <si>
    <r>
      <rPr>
        <b/>
        <sz val="11"/>
        <rFont val="Times New Roman"/>
        <family val="1"/>
        <charset val="204"/>
      </rPr>
      <t xml:space="preserve">Подсветка для  панели ТВ </t>
    </r>
    <r>
      <rPr>
        <sz val="11"/>
        <rFont val="Times New Roman"/>
        <family val="1"/>
        <charset val="204"/>
      </rPr>
      <t>с трансформатором (блок питания, светодиодная лента, профиль накладной алюминиевый для светодиодной ленты в комплекте с прозрачным экраном)</t>
    </r>
  </si>
  <si>
    <r>
      <rPr>
        <b/>
        <sz val="11"/>
        <rFont val="Times New Roman"/>
        <family val="1"/>
        <charset val="204"/>
      </rPr>
      <t xml:space="preserve">Подсветка для стеновой панели  </t>
    </r>
    <r>
      <rPr>
        <sz val="11"/>
        <rFont val="Times New Roman"/>
        <family val="1"/>
        <charset val="204"/>
      </rPr>
      <t>с трансформатором (блок питания, светодиодная лента, профиль накладной алюминиевый для светодиодной ленты в комплекте с прозрачным экраном)</t>
    </r>
  </si>
  <si>
    <t xml:space="preserve">ИТОГО: </t>
  </si>
  <si>
    <t>Объем ориентировочный (м3):</t>
  </si>
  <si>
    <t>Вес ориентировочный (кг):</t>
  </si>
  <si>
    <t xml:space="preserve">Продавец может организовать доставку Товара за счет средств Покупателя. Стоимость доставки зависит от адреса, объема и веса заказа. 
</t>
  </si>
  <si>
    <t>Продавец может организовать сборку мебели за счет средств Покупателя. Стоимость сборки мебели составляет 10% от стоимости мебели без учета скидки. Дополнительно оплачивается проезд к месту сборки, и проживание сборщиков мебели, если адрес находится вне зоны Московской области.
Дата сборки мебели согласовывается на дату готовности Товара к отгрузке.</t>
  </si>
  <si>
    <t>Срок изготовления Товара составляет 30-35 рабочих дней с момента поступления авансового платежа на расчетный счет Продавца и после подписания спецификации мебели с указанием описания, цвета, количества и размеров мебели.
(Срок изготовления Товара  указан с учётом срока производства материала).
Предоплата 70%, доплата 30% после уведомления о готовности Товара к отгрузке. Отгрузка строго после 100% оплаты.</t>
  </si>
  <si>
    <t>прайс от 04.2025 г.</t>
  </si>
  <si>
    <t>Размеры, мм
ШхГхВ</t>
  </si>
  <si>
    <t>2540х32х1000</t>
  </si>
  <si>
    <t>2600х16х1000 
(1300+ 1300)</t>
  </si>
  <si>
    <t>500х450х500</t>
  </si>
  <si>
    <t>сп.место
900х2000</t>
  </si>
  <si>
    <t>сп.место
1600х2000</t>
  </si>
  <si>
    <t>960х2060</t>
  </si>
  <si>
    <t>1660х2060</t>
  </si>
  <si>
    <t>1400х32х650</t>
  </si>
  <si>
    <t>1400х300х730</t>
  </si>
  <si>
    <t>500х700х500</t>
  </si>
  <si>
    <t>650х650х450</t>
  </si>
  <si>
    <t>900х1400</t>
  </si>
  <si>
    <t>Цены актуальны до 31 мая 2025 г. В дальнейшем возможен пересчет стоимости, в связи с возможным изменением цен на материалы и комплектующие.
Цены указаны с учетом самовывоза со склада Продавца в г.Лобня (Московская обл.).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</si>
</sst>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"/>
    <numFmt numFmtId="165" formatCode="#,##0.000"/>
    <numFmt numFmtId="166" formatCode="#,##0.00&quot;р.&quot;"/>
    <numFmt numFmtId="167" formatCode="#,##0.0"/>
    <numFmt numFmtId="168" formatCode="0.0"/>
  </numFmts>
  <fonts count="6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7.5"/>
      <color theme="0" tint="-0.249977111117893"/>
      <name val="Times New Roman"/>
      <family val="1"/>
    </font>
    <font>
      <sz val="14"/>
      <name val="Times New Roman"/>
      <family val="1"/>
    </font>
    <font>
      <b/>
      <sz val="7.5"/>
      <name val="Arial"/>
      <family val="2"/>
    </font>
    <font>
      <i/>
      <sz val="10"/>
      <name val="Arial"/>
      <family val="2"/>
      <charset val="204"/>
    </font>
    <font>
      <b/>
      <sz val="10"/>
      <color rgb="FF0070C0"/>
      <name val="Times New Roman"/>
      <family val="1"/>
      <charset val="204"/>
    </font>
    <font>
      <sz val="7.5"/>
      <name val="Times New Roman"/>
      <family val="1"/>
    </font>
    <font>
      <b/>
      <sz val="9"/>
      <color theme="4" tint="-0.249977111117893"/>
      <name val="Times New Roman"/>
      <family val="1"/>
      <charset val="204"/>
    </font>
    <font>
      <sz val="7.5"/>
      <name val="Arial"/>
      <family val="2"/>
    </font>
    <font>
      <i/>
      <sz val="10"/>
      <color theme="9" tint="-0.249977111117893"/>
      <name val="Arial"/>
      <family val="2"/>
      <charset val="204"/>
    </font>
    <font>
      <sz val="11"/>
      <color theme="0" tint="-0.249977111117893"/>
      <name val="Arial"/>
      <family val="2"/>
    </font>
    <font>
      <sz val="11"/>
      <color theme="0" tint="-0.249977111117893"/>
      <name val="Times New Roman"/>
      <family val="1"/>
    </font>
    <font>
      <sz val="11"/>
      <name val="Times New Roman"/>
      <family val="1"/>
    </font>
    <font>
      <b/>
      <sz val="11"/>
      <color theme="9" tint="-0.249977111117893"/>
      <name val="Calibri Light"/>
      <family val="1"/>
      <charset val="204"/>
      <scheme val="major"/>
    </font>
    <font>
      <b/>
      <sz val="10"/>
      <name val="Times New Roman"/>
      <family val="1"/>
      <charset val="204"/>
    </font>
    <font>
      <b/>
      <i/>
      <sz val="9"/>
      <color theme="3" tint="0.39997558519241921"/>
      <name val="Times New Roman"/>
      <family val="1"/>
      <charset val="204"/>
    </font>
    <font>
      <i/>
      <sz val="10"/>
      <name val="Times New Roman"/>
      <family val="1"/>
      <charset val="204"/>
    </font>
    <font>
      <sz val="7.5"/>
      <color indexed="8"/>
      <name val="Arial"/>
      <family val="2"/>
    </font>
    <font>
      <b/>
      <sz val="12"/>
      <color theme="5" tint="-0.249977111117893"/>
      <name val="Arial"/>
      <family val="2"/>
      <charset val="204"/>
    </font>
    <font>
      <i/>
      <sz val="11"/>
      <color theme="4" tint="-0.249977111117893"/>
      <name val="Times New Roman"/>
      <family val="1"/>
      <charset val="204"/>
    </font>
    <font>
      <b/>
      <i/>
      <sz val="11"/>
      <color rgb="FFFF0000"/>
      <name val="ISOCTEUR"/>
      <family val="3"/>
      <charset val="204"/>
    </font>
    <font>
      <b/>
      <sz val="10"/>
      <name val="Magneto"/>
      <family val="5"/>
    </font>
    <font>
      <sz val="11"/>
      <color theme="4" tint="-0.499984740745262"/>
      <name val="Times New Roman"/>
      <family val="1"/>
    </font>
    <font>
      <b/>
      <i/>
      <sz val="12"/>
      <color rgb="FFFF0000"/>
      <name val="ISOCTEUR"/>
      <family val="3"/>
      <charset val="204"/>
    </font>
    <font>
      <b/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0" tint="-0.34998626667073579"/>
      <name val="Times New Roman"/>
      <family val="1"/>
    </font>
    <font>
      <b/>
      <i/>
      <sz val="11"/>
      <color theme="0"/>
      <name val="Magneto"/>
      <family val="5"/>
    </font>
    <font>
      <b/>
      <i/>
      <sz val="10"/>
      <color theme="3" tint="-0.249977111117893"/>
      <name val="Times New Roman"/>
      <family val="1"/>
      <charset val="204"/>
    </font>
    <font>
      <b/>
      <i/>
      <sz val="10"/>
      <color theme="3" tint="0.39997558519241921"/>
      <name val="Magneto"/>
      <family val="5"/>
    </font>
    <font>
      <b/>
      <i/>
      <sz val="10"/>
      <name val="Times New Roman"/>
      <family val="1"/>
      <charset val="204"/>
    </font>
    <font>
      <b/>
      <i/>
      <sz val="7.5"/>
      <name val="Arial"/>
      <family val="2"/>
    </font>
    <font>
      <b/>
      <i/>
      <sz val="7.5"/>
      <color theme="0" tint="-0.249977111117893"/>
      <name val="Arial"/>
      <family val="2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7.5"/>
      <name val="Times New Roman"/>
      <family val="1"/>
      <charset val="204"/>
    </font>
    <font>
      <b/>
      <sz val="7.5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i/>
      <sz val="10"/>
      <color indexed="8"/>
      <name val="Arial"/>
      <family val="2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 tint="0.34998626667073579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</font>
    <font>
      <sz val="12"/>
      <name val="Times New Roman"/>
      <family val="1"/>
    </font>
    <font>
      <sz val="7.5"/>
      <color rgb="FF969696"/>
      <name val="Times New Roman"/>
      <family val="1"/>
    </font>
    <font>
      <i/>
      <u/>
      <sz val="12"/>
      <color theme="9" tint="-0.499984740745262"/>
      <name val="Times New Roman"/>
      <family val="1"/>
      <charset val="204"/>
    </font>
    <font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rgb="FFCCFFFF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4" fillId="0" borderId="0" applyBorder="0">
      <alignment horizontal="right" vertical="center"/>
    </xf>
    <xf numFmtId="0" fontId="7" fillId="0" borderId="0">
      <alignment vertical="top"/>
    </xf>
    <xf numFmtId="0" fontId="9" fillId="0" borderId="0" applyBorder="0">
      <alignment horizontal="center" vertical="center"/>
    </xf>
    <xf numFmtId="0" fontId="7" fillId="0" borderId="0" applyBorder="0" applyProtection="0">
      <alignment vertical="top"/>
    </xf>
    <xf numFmtId="0" fontId="32" fillId="3" borderId="0" applyBorder="0">
      <alignment horizontal="center" vertical="center"/>
    </xf>
  </cellStyleXfs>
  <cellXfs count="164">
    <xf numFmtId="0" fontId="0" fillId="0" borderId="0" xfId="0"/>
    <xf numFmtId="0" fontId="1" fillId="0" borderId="0" xfId="1" applyAlignment="1">
      <alignment vertical="top"/>
    </xf>
    <xf numFmtId="4" fontId="1" fillId="0" borderId="0" xfId="1" applyNumberFormat="1" applyAlignment="1">
      <alignment horizontal="center" vertical="top"/>
    </xf>
    <xf numFmtId="0" fontId="1" fillId="0" borderId="0" xfId="1" applyAlignment="1">
      <alignment horizontal="center" vertical="top"/>
    </xf>
    <xf numFmtId="3" fontId="1" fillId="0" borderId="0" xfId="1" applyNumberFormat="1" applyAlignment="1">
      <alignment horizontal="center" vertical="center"/>
    </xf>
    <xf numFmtId="1" fontId="5" fillId="0" borderId="0" xfId="2" applyNumberFormat="1" applyFont="1" applyAlignment="1">
      <alignment horizontal="left" vertical="center"/>
    </xf>
    <xf numFmtId="3" fontId="5" fillId="0" borderId="0" xfId="2" applyNumberFormat="1" applyFont="1" applyAlignment="1">
      <alignment horizontal="center" vertical="center"/>
    </xf>
    <xf numFmtId="0" fontId="31" fillId="2" borderId="2" xfId="1" applyFont="1" applyFill="1" applyBorder="1" applyAlignment="1">
      <alignment horizontal="center" vertical="center" wrapText="1"/>
    </xf>
    <xf numFmtId="0" fontId="31" fillId="2" borderId="3" xfId="1" applyFont="1" applyFill="1" applyBorder="1" applyAlignment="1">
      <alignment horizontal="center" vertical="center" wrapText="1"/>
    </xf>
    <xf numFmtId="0" fontId="33" fillId="0" borderId="0" xfId="6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 wrapText="1"/>
    </xf>
    <xf numFmtId="0" fontId="35" fillId="0" borderId="8" xfId="1" applyFont="1" applyBorder="1" applyAlignment="1">
      <alignment horizontal="center" vertical="center"/>
    </xf>
    <xf numFmtId="0" fontId="37" fillId="0" borderId="9" xfId="1" applyFont="1" applyBorder="1" applyAlignment="1">
      <alignment vertical="center" wrapText="1"/>
    </xf>
    <xf numFmtId="3" fontId="39" fillId="4" borderId="11" xfId="1" applyNumberFormat="1" applyFont="1" applyFill="1" applyBorder="1" applyAlignment="1">
      <alignment horizontal="center" vertical="center"/>
    </xf>
    <xf numFmtId="4" fontId="26" fillId="2" borderId="12" xfId="1" applyNumberFormat="1" applyFont="1" applyFill="1" applyBorder="1" applyAlignment="1">
      <alignment horizontal="center" vertical="center"/>
    </xf>
    <xf numFmtId="0" fontId="40" fillId="0" borderId="0" xfId="1" applyFont="1" applyAlignment="1">
      <alignment horizontal="center" vertical="center"/>
    </xf>
    <xf numFmtId="0" fontId="40" fillId="0" borderId="0" xfId="1" applyFont="1" applyAlignment="1">
      <alignment vertical="top"/>
    </xf>
    <xf numFmtId="165" fontId="41" fillId="0" borderId="7" xfId="6" applyNumberFormat="1" applyFont="1" applyFill="1" applyBorder="1" applyAlignment="1">
      <alignment horizontal="center" vertical="center" wrapText="1"/>
    </xf>
    <xf numFmtId="0" fontId="41" fillId="0" borderId="7" xfId="6" applyFont="1" applyFill="1" applyBorder="1" applyAlignment="1">
      <alignment horizontal="center" vertical="center" wrapText="1"/>
    </xf>
    <xf numFmtId="0" fontId="35" fillId="0" borderId="13" xfId="1" applyFont="1" applyBorder="1" applyAlignment="1">
      <alignment horizontal="center" vertical="center"/>
    </xf>
    <xf numFmtId="0" fontId="37" fillId="0" borderId="15" xfId="1" applyFont="1" applyBorder="1" applyAlignment="1">
      <alignment vertical="center" wrapText="1"/>
    </xf>
    <xf numFmtId="3" fontId="39" fillId="4" borderId="17" xfId="1" applyNumberFormat="1" applyFont="1" applyFill="1" applyBorder="1" applyAlignment="1">
      <alignment horizontal="center" vertical="center"/>
    </xf>
    <xf numFmtId="4" fontId="26" fillId="2" borderId="18" xfId="1" applyNumberFormat="1" applyFont="1" applyFill="1" applyBorder="1" applyAlignment="1">
      <alignment horizontal="center" vertical="center"/>
    </xf>
    <xf numFmtId="0" fontId="43" fillId="0" borderId="0" xfId="6" applyFont="1" applyFill="1" applyBorder="1" applyAlignment="1">
      <alignment horizontal="center" vertical="center" wrapText="1"/>
    </xf>
    <xf numFmtId="3" fontId="37" fillId="2" borderId="19" xfId="1" applyNumberFormat="1" applyFont="1" applyFill="1" applyBorder="1" applyAlignment="1">
      <alignment horizontal="left" vertical="center"/>
    </xf>
    <xf numFmtId="3" fontId="37" fillId="2" borderId="19" xfId="1" applyNumberFormat="1" applyFont="1" applyFill="1" applyBorder="1" applyAlignment="1">
      <alignment horizontal="left" vertical="center" wrapText="1"/>
    </xf>
    <xf numFmtId="0" fontId="35" fillId="0" borderId="22" xfId="1" applyFont="1" applyBorder="1" applyAlignment="1">
      <alignment horizontal="center" vertical="center"/>
    </xf>
    <xf numFmtId="3" fontId="39" fillId="4" borderId="24" xfId="1" applyNumberFormat="1" applyFont="1" applyFill="1" applyBorder="1" applyAlignment="1">
      <alignment horizontal="center" vertical="center"/>
    </xf>
    <xf numFmtId="0" fontId="44" fillId="0" borderId="19" xfId="6" applyFont="1" applyFill="1" applyBorder="1" applyAlignment="1">
      <alignment horizontal="left" vertical="center" wrapText="1"/>
    </xf>
    <xf numFmtId="3" fontId="46" fillId="2" borderId="19" xfId="1" applyNumberFormat="1" applyFont="1" applyFill="1" applyBorder="1" applyAlignment="1">
      <alignment horizontal="center" vertical="center"/>
    </xf>
    <xf numFmtId="3" fontId="39" fillId="4" borderId="18" xfId="1" applyNumberFormat="1" applyFont="1" applyFill="1" applyBorder="1" applyAlignment="1">
      <alignment horizontal="center" vertical="center"/>
    </xf>
    <xf numFmtId="0" fontId="35" fillId="0" borderId="25" xfId="1" applyFont="1" applyBorder="1" applyAlignment="1">
      <alignment horizontal="center" vertical="center"/>
    </xf>
    <xf numFmtId="0" fontId="44" fillId="0" borderId="27" xfId="6" applyFont="1" applyFill="1" applyBorder="1" applyAlignment="1">
      <alignment horizontal="left" vertical="center" wrapText="1"/>
    </xf>
    <xf numFmtId="3" fontId="46" fillId="2" borderId="28" xfId="1" applyNumberFormat="1" applyFont="1" applyFill="1" applyBorder="1" applyAlignment="1">
      <alignment horizontal="center" vertical="center"/>
    </xf>
    <xf numFmtId="3" fontId="39" fillId="4" borderId="30" xfId="1" applyNumberFormat="1" applyFont="1" applyFill="1" applyBorder="1" applyAlignment="1">
      <alignment horizontal="center" vertical="center"/>
    </xf>
    <xf numFmtId="4" fontId="26" fillId="2" borderId="31" xfId="1" applyNumberFormat="1" applyFont="1" applyFill="1" applyBorder="1" applyAlignment="1">
      <alignment horizontal="center" vertical="center"/>
    </xf>
    <xf numFmtId="0" fontId="53" fillId="0" borderId="0" xfId="1" applyFont="1" applyAlignment="1">
      <alignment vertical="center"/>
    </xf>
    <xf numFmtId="3" fontId="1" fillId="0" borderId="0" xfId="1" applyNumberFormat="1" applyAlignment="1">
      <alignment horizontal="center" vertical="top"/>
    </xf>
    <xf numFmtId="0" fontId="1" fillId="0" borderId="0" xfId="1" applyAlignment="1">
      <alignment horizontal="center" vertical="center"/>
    </xf>
    <xf numFmtId="0" fontId="56" fillId="0" borderId="0" xfId="1" applyFont="1" applyAlignment="1">
      <alignment horizontal="right" vertical="center"/>
    </xf>
    <xf numFmtId="0" fontId="46" fillId="0" borderId="0" xfId="1" applyFont="1" applyAlignment="1">
      <alignment horizontal="left" vertical="top"/>
    </xf>
    <xf numFmtId="4" fontId="1" fillId="0" borderId="0" xfId="1" applyNumberFormat="1" applyAlignment="1">
      <alignment vertical="top"/>
    </xf>
    <xf numFmtId="4" fontId="40" fillId="0" borderId="0" xfId="1" applyNumberFormat="1" applyFont="1" applyAlignment="1">
      <alignment vertical="top"/>
    </xf>
    <xf numFmtId="0" fontId="1" fillId="0" borderId="0" xfId="1" applyBorder="1" applyAlignment="1">
      <alignment vertical="top"/>
    </xf>
    <xf numFmtId="3" fontId="1" fillId="0" borderId="0" xfId="1" applyNumberFormat="1" applyFill="1" applyAlignment="1">
      <alignment horizontal="center" vertical="center"/>
    </xf>
    <xf numFmtId="0" fontId="2" fillId="0" borderId="0" xfId="1" applyFont="1" applyFill="1" applyBorder="1" applyAlignment="1">
      <alignment vertical="top"/>
    </xf>
    <xf numFmtId="4" fontId="1" fillId="0" borderId="0" xfId="1" applyNumberFormat="1" applyBorder="1" applyAlignment="1">
      <alignment horizontal="center" vertical="top"/>
    </xf>
    <xf numFmtId="0" fontId="1" fillId="0" borderId="0" xfId="1" applyBorder="1" applyAlignment="1">
      <alignment horizontal="center" vertical="top"/>
    </xf>
    <xf numFmtId="3" fontId="1" fillId="0" borderId="0" xfId="1" applyNumberFormat="1" applyBorder="1" applyAlignment="1">
      <alignment horizontal="center" vertical="center"/>
    </xf>
    <xf numFmtId="3" fontId="1" fillId="0" borderId="0" xfId="1" applyNumberFormat="1" applyFill="1" applyBorder="1" applyAlignment="1">
      <alignment horizontal="center" vertical="center"/>
    </xf>
    <xf numFmtId="0" fontId="3" fillId="0" borderId="0" xfId="1" applyFont="1" applyBorder="1" applyAlignment="1">
      <alignment horizontal="right" vertical="top"/>
    </xf>
    <xf numFmtId="0" fontId="1" fillId="0" borderId="0" xfId="1" applyFill="1" applyAlignment="1">
      <alignment vertical="top"/>
    </xf>
    <xf numFmtId="0" fontId="1" fillId="0" borderId="0" xfId="1" applyFill="1" applyBorder="1" applyAlignment="1">
      <alignment vertical="top"/>
    </xf>
    <xf numFmtId="0" fontId="6" fillId="0" borderId="0" xfId="1" applyFont="1" applyFill="1" applyAlignment="1">
      <alignment horizontal="center" vertical="center"/>
    </xf>
    <xf numFmtId="1" fontId="5" fillId="0" borderId="0" xfId="2" applyNumberFormat="1" applyFont="1" applyFill="1" applyAlignment="1">
      <alignment horizontal="left" vertical="center"/>
    </xf>
    <xf numFmtId="0" fontId="8" fillId="0" borderId="0" xfId="3" applyFont="1" applyFill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1" fillId="0" borderId="0" xfId="1" applyFont="1" applyFill="1" applyBorder="1" applyAlignment="1">
      <alignment vertical="top"/>
    </xf>
    <xf numFmtId="0" fontId="12" fillId="0" borderId="0" xfId="1" applyFont="1" applyFill="1" applyBorder="1" applyAlignment="1">
      <alignment vertical="top"/>
    </xf>
    <xf numFmtId="0" fontId="6" fillId="0" borderId="0" xfId="5" applyFont="1" applyFill="1" applyAlignment="1" applyProtection="1">
      <alignment horizontal="center" vertical="center"/>
    </xf>
    <xf numFmtId="0" fontId="8" fillId="0" borderId="0" xfId="5" applyFont="1" applyFill="1" applyAlignment="1" applyProtection="1">
      <alignment horizontal="right" vertical="center"/>
    </xf>
    <xf numFmtId="1" fontId="5" fillId="0" borderId="0" xfId="2" applyNumberFormat="1" applyFont="1" applyFill="1" applyAlignment="1">
      <alignment vertical="center"/>
    </xf>
    <xf numFmtId="0" fontId="13" fillId="0" borderId="0" xfId="1" applyFont="1" applyFill="1" applyBorder="1" applyAlignment="1">
      <alignment vertical="top"/>
    </xf>
    <xf numFmtId="0" fontId="14" fillId="0" borderId="0" xfId="3" applyFont="1" applyFill="1" applyAlignment="1">
      <alignment horizontal="right" vertical="center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Alignment="1">
      <alignment horizontal="right" vertical="center"/>
    </xf>
    <xf numFmtId="0" fontId="17" fillId="0" borderId="0" xfId="1" applyFont="1" applyFill="1" applyAlignment="1">
      <alignment vertical="center"/>
    </xf>
    <xf numFmtId="0" fontId="18" fillId="0" borderId="0" xfId="4" applyFont="1" applyFill="1" applyBorder="1" applyAlignment="1">
      <alignment horizontal="center" vertical="center" wrapText="1"/>
    </xf>
    <xf numFmtId="0" fontId="19" fillId="0" borderId="0" xfId="4" applyFont="1" applyFill="1" applyBorder="1" applyAlignment="1">
      <alignment horizontal="right" vertical="center"/>
    </xf>
    <xf numFmtId="0" fontId="20" fillId="0" borderId="0" xfId="1" applyFont="1" applyFill="1" applyBorder="1" applyAlignment="1">
      <alignment horizontal="center" vertical="center"/>
    </xf>
    <xf numFmtId="0" fontId="21" fillId="0" borderId="0" xfId="5" applyFont="1" applyFill="1" applyBorder="1" applyAlignment="1" applyProtection="1">
      <alignment horizontal="left" vertical="center"/>
    </xf>
    <xf numFmtId="0" fontId="13" fillId="0" borderId="0" xfId="1" applyFont="1" applyFill="1" applyBorder="1" applyAlignment="1">
      <alignment horizontal="center" vertical="top"/>
    </xf>
    <xf numFmtId="0" fontId="13" fillId="0" borderId="0" xfId="1" applyFont="1" applyFill="1" applyBorder="1" applyAlignment="1">
      <alignment horizontal="left" vertical="top"/>
    </xf>
    <xf numFmtId="0" fontId="15" fillId="0" borderId="0" xfId="5" applyFont="1" applyFill="1" applyBorder="1" applyAlignment="1" applyProtection="1">
      <alignment horizontal="right" vertical="top"/>
    </xf>
    <xf numFmtId="0" fontId="22" fillId="0" borderId="1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left"/>
    </xf>
    <xf numFmtId="0" fontId="24" fillId="0" borderId="0" xfId="5" applyFont="1" applyFill="1" applyBorder="1" applyAlignment="1" applyProtection="1">
      <alignment horizontal="left" vertical="center"/>
    </xf>
    <xf numFmtId="0" fontId="25" fillId="0" borderId="0" xfId="1" applyFont="1" applyFill="1" applyBorder="1" applyAlignment="1">
      <alignment horizontal="left" vertical="center"/>
    </xf>
    <xf numFmtId="0" fontId="26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/>
    </xf>
    <xf numFmtId="0" fontId="13" fillId="0" borderId="0" xfId="1" applyFont="1" applyBorder="1" applyAlignment="1">
      <alignment horizontal="center" vertical="top"/>
    </xf>
    <xf numFmtId="0" fontId="29" fillId="0" borderId="0" xfId="5" applyFont="1" applyFill="1" applyBorder="1" applyAlignment="1" applyProtection="1">
      <alignment horizontal="right" vertical="top"/>
    </xf>
    <xf numFmtId="0" fontId="30" fillId="0" borderId="0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34" fillId="0" borderId="7" xfId="1" applyFont="1" applyFill="1" applyBorder="1" applyAlignment="1">
      <alignment horizontal="center" vertical="center" wrapText="1"/>
    </xf>
    <xf numFmtId="2" fontId="36" fillId="0" borderId="9" xfId="1" applyNumberFormat="1" applyFont="1" applyFill="1" applyBorder="1" applyAlignment="1">
      <alignment horizontal="center" vertical="center"/>
    </xf>
    <xf numFmtId="3" fontId="59" fillId="0" borderId="9" xfId="1" applyNumberFormat="1" applyFont="1" applyFill="1" applyBorder="1" applyAlignment="1">
      <alignment horizontal="center" vertical="center"/>
    </xf>
    <xf numFmtId="4" fontId="38" fillId="0" borderId="10" xfId="1" applyNumberFormat="1" applyFont="1" applyFill="1" applyBorder="1" applyAlignment="1">
      <alignment horizontal="center" vertical="center"/>
    </xf>
    <xf numFmtId="0" fontId="40" fillId="0" borderId="0" xfId="1" applyFont="1" applyFill="1" applyBorder="1" applyAlignment="1">
      <alignment horizontal="center" vertical="center"/>
    </xf>
    <xf numFmtId="0" fontId="40" fillId="0" borderId="0" xfId="1" applyFont="1" applyFill="1" applyBorder="1" applyAlignment="1">
      <alignment vertical="top"/>
    </xf>
    <xf numFmtId="2" fontId="36" fillId="0" borderId="14" xfId="1" applyNumberFormat="1" applyFont="1" applyFill="1" applyBorder="1" applyAlignment="1">
      <alignment horizontal="center" vertical="center"/>
    </xf>
    <xf numFmtId="3" fontId="59" fillId="0" borderId="15" xfId="1" applyNumberFormat="1" applyFont="1" applyFill="1" applyBorder="1" applyAlignment="1">
      <alignment horizontal="center" vertical="center" wrapText="1"/>
    </xf>
    <xf numFmtId="4" fontId="38" fillId="0" borderId="16" xfId="1" applyNumberFormat="1" applyFont="1" applyFill="1" applyBorder="1" applyAlignment="1">
      <alignment horizontal="center" vertical="center"/>
    </xf>
    <xf numFmtId="3" fontId="59" fillId="0" borderId="15" xfId="1" applyNumberFormat="1" applyFont="1" applyFill="1" applyBorder="1" applyAlignment="1">
      <alignment horizontal="center" vertical="center"/>
    </xf>
    <xf numFmtId="2" fontId="36" fillId="0" borderId="19" xfId="1" applyNumberFormat="1" applyFont="1" applyFill="1" applyBorder="1" applyAlignment="1">
      <alignment vertical="center"/>
    </xf>
    <xf numFmtId="0" fontId="59" fillId="0" borderId="19" xfId="1" applyFont="1" applyFill="1" applyBorder="1" applyAlignment="1">
      <alignment horizontal="center" vertical="center" wrapText="1"/>
    </xf>
    <xf numFmtId="4" fontId="38" fillId="0" borderId="16" xfId="1" applyNumberFormat="1" applyFont="1" applyFill="1" applyBorder="1" applyAlignment="1">
      <alignment horizontal="center" vertical="center" wrapText="1"/>
    </xf>
    <xf numFmtId="2" fontId="36" fillId="0" borderId="15" xfId="1" applyNumberFormat="1" applyFont="1" applyFill="1" applyBorder="1" applyAlignment="1">
      <alignment vertical="center"/>
    </xf>
    <xf numFmtId="0" fontId="44" fillId="0" borderId="19" xfId="3" applyFont="1" applyFill="1" applyBorder="1" applyAlignment="1">
      <alignment vertical="center" wrapText="1"/>
    </xf>
    <xf numFmtId="2" fontId="36" fillId="0" borderId="19" xfId="1" applyNumberFormat="1" applyFont="1" applyFill="1" applyBorder="1" applyAlignment="1">
      <alignment horizontal="center" vertical="center"/>
    </xf>
    <xf numFmtId="0" fontId="37" fillId="0" borderId="19" xfId="1" applyFont="1" applyFill="1" applyBorder="1" applyAlignment="1">
      <alignment vertical="center" wrapText="1"/>
    </xf>
    <xf numFmtId="0" fontId="59" fillId="0" borderId="19" xfId="1" applyFont="1" applyFill="1" applyBorder="1" applyAlignment="1">
      <alignment horizontal="center" vertical="center"/>
    </xf>
    <xf numFmtId="4" fontId="45" fillId="0" borderId="0" xfId="1" applyNumberFormat="1" applyFont="1" applyFill="1" applyBorder="1" applyAlignment="1">
      <alignment horizontal="center" vertical="center"/>
    </xf>
    <xf numFmtId="2" fontId="36" fillId="0" borderId="21" xfId="1" applyNumberFormat="1" applyFont="1" applyFill="1" applyBorder="1" applyAlignment="1">
      <alignment horizontal="center" vertical="center"/>
    </xf>
    <xf numFmtId="0" fontId="35" fillId="0" borderId="21" xfId="1" applyFont="1" applyFill="1" applyBorder="1" applyAlignment="1">
      <alignment horizontal="center" vertical="center"/>
    </xf>
    <xf numFmtId="3" fontId="59" fillId="2" borderId="19" xfId="1" applyNumberFormat="1" applyFont="1" applyFill="1" applyBorder="1" applyAlignment="1">
      <alignment horizontal="center" vertical="center"/>
    </xf>
    <xf numFmtId="2" fontId="40" fillId="0" borderId="0" xfId="1" applyNumberFormat="1" applyFont="1" applyFill="1" applyBorder="1" applyAlignment="1">
      <alignment horizontal="center" vertical="center"/>
    </xf>
    <xf numFmtId="2" fontId="36" fillId="0" borderId="20" xfId="1" applyNumberFormat="1" applyFont="1" applyFill="1" applyBorder="1" applyAlignment="1">
      <alignment horizontal="center" vertical="center"/>
    </xf>
    <xf numFmtId="0" fontId="37" fillId="0" borderId="20" xfId="1" applyFont="1" applyFill="1" applyBorder="1" applyAlignment="1">
      <alignment vertical="center" wrapText="1"/>
    </xf>
    <xf numFmtId="0" fontId="37" fillId="0" borderId="20" xfId="1" applyFont="1" applyFill="1" applyBorder="1" applyAlignment="1">
      <alignment horizontal="center" vertical="center"/>
    </xf>
    <xf numFmtId="4" fontId="38" fillId="0" borderId="23" xfId="1" applyNumberFormat="1" applyFont="1" applyFill="1" applyBorder="1" applyAlignment="1">
      <alignment horizontal="center" vertical="center"/>
    </xf>
    <xf numFmtId="0" fontId="35" fillId="0" borderId="19" xfId="1" applyFont="1" applyFill="1" applyBorder="1" applyAlignment="1">
      <alignment horizontal="center" vertical="center"/>
    </xf>
    <xf numFmtId="0" fontId="35" fillId="0" borderId="26" xfId="1" applyFont="1" applyFill="1" applyBorder="1" applyAlignment="1">
      <alignment horizontal="center" vertical="center"/>
    </xf>
    <xf numFmtId="4" fontId="38" fillId="0" borderId="29" xfId="1" applyNumberFormat="1" applyFont="1" applyFill="1" applyBorder="1" applyAlignment="1">
      <alignment horizontal="center" vertical="center"/>
    </xf>
    <xf numFmtId="0" fontId="47" fillId="0" borderId="0" xfId="1" applyFont="1" applyBorder="1" applyAlignment="1">
      <alignment vertical="top"/>
    </xf>
    <xf numFmtId="0" fontId="48" fillId="0" borderId="0" xfId="1" applyFont="1" applyFill="1" applyBorder="1" applyAlignment="1">
      <alignment horizontal="right" vertical="center"/>
    </xf>
    <xf numFmtId="4" fontId="49" fillId="0" borderId="0" xfId="1" applyNumberFormat="1" applyFont="1" applyFill="1" applyAlignment="1">
      <alignment horizontal="center" vertical="center"/>
    </xf>
    <xf numFmtId="0" fontId="47" fillId="0" borderId="0" xfId="1" applyFont="1" applyFill="1" applyBorder="1" applyAlignment="1">
      <alignment vertical="top"/>
    </xf>
    <xf numFmtId="4" fontId="26" fillId="0" borderId="0" xfId="1" applyNumberFormat="1" applyFont="1" applyFill="1" applyAlignment="1">
      <alignment horizontal="center" vertical="center"/>
    </xf>
    <xf numFmtId="0" fontId="40" fillId="0" borderId="0" xfId="1" applyFont="1" applyFill="1" applyBorder="1" applyAlignment="1">
      <alignment vertical="center" wrapText="1"/>
    </xf>
    <xf numFmtId="0" fontId="44" fillId="0" borderId="0" xfId="1" applyFont="1" applyFill="1" applyBorder="1" applyAlignment="1">
      <alignment horizontal="right" vertical="center"/>
    </xf>
    <xf numFmtId="9" fontId="50" fillId="0" borderId="0" xfId="1" applyNumberFormat="1" applyFont="1" applyFill="1" applyBorder="1" applyAlignment="1">
      <alignment horizontal="center" vertical="center"/>
    </xf>
    <xf numFmtId="0" fontId="44" fillId="0" borderId="0" xfId="1" applyFont="1" applyFill="1" applyAlignment="1">
      <alignment horizontal="right" vertical="center"/>
    </xf>
    <xf numFmtId="166" fontId="26" fillId="0" borderId="0" xfId="1" applyNumberFormat="1" applyFont="1" applyFill="1" applyAlignment="1">
      <alignment horizontal="center" vertical="center"/>
    </xf>
    <xf numFmtId="166" fontId="45" fillId="0" borderId="0" xfId="1" applyNumberFormat="1" applyFont="1" applyFill="1" applyAlignment="1">
      <alignment horizontal="center" vertical="center"/>
    </xf>
    <xf numFmtId="0" fontId="46" fillId="0" borderId="0" xfId="1" applyFont="1" applyBorder="1" applyAlignment="1">
      <alignment vertical="top" wrapText="1"/>
    </xf>
    <xf numFmtId="0" fontId="13" fillId="0" borderId="0" xfId="1" applyFont="1" applyFill="1" applyBorder="1" applyAlignment="1">
      <alignment vertical="top" wrapText="1"/>
    </xf>
    <xf numFmtId="0" fontId="51" fillId="0" borderId="0" xfId="1" applyFont="1" applyFill="1" applyBorder="1" applyAlignment="1">
      <alignment vertical="center" wrapText="1"/>
    </xf>
    <xf numFmtId="0" fontId="52" fillId="0" borderId="0" xfId="1" applyFont="1" applyFill="1" applyBorder="1" applyAlignment="1">
      <alignment horizontal="right" vertical="top"/>
    </xf>
    <xf numFmtId="167" fontId="52" fillId="0" borderId="0" xfId="1" applyNumberFormat="1" applyFont="1" applyFill="1" applyBorder="1" applyAlignment="1">
      <alignment horizontal="center" vertical="center"/>
    </xf>
    <xf numFmtId="0" fontId="53" fillId="0" borderId="0" xfId="1" applyFont="1" applyFill="1" applyAlignment="1">
      <alignment vertical="center"/>
    </xf>
    <xf numFmtId="0" fontId="54" fillId="0" borderId="0" xfId="1" applyFont="1" applyFill="1" applyBorder="1" applyAlignment="1">
      <alignment horizontal="left" vertical="top" wrapText="1"/>
    </xf>
    <xf numFmtId="0" fontId="44" fillId="0" borderId="0" xfId="1" applyFont="1" applyBorder="1" applyAlignment="1">
      <alignment vertical="top"/>
    </xf>
    <xf numFmtId="3" fontId="1" fillId="0" borderId="0" xfId="1" applyNumberFormat="1" applyFont="1" applyFill="1" applyBorder="1" applyAlignment="1">
      <alignment horizontal="center" vertical="top"/>
    </xf>
    <xf numFmtId="0" fontId="1" fillId="0" borderId="0" xfId="1" applyFill="1" applyAlignment="1">
      <alignment horizontal="center" vertical="center"/>
    </xf>
    <xf numFmtId="0" fontId="1" fillId="0" borderId="0" xfId="1" applyFont="1" applyFill="1" applyBorder="1" applyAlignment="1">
      <alignment vertical="top"/>
    </xf>
    <xf numFmtId="168" fontId="55" fillId="0" borderId="0" xfId="1" applyNumberFormat="1" applyFont="1" applyFill="1" applyBorder="1" applyAlignment="1">
      <alignment vertical="top"/>
    </xf>
    <xf numFmtId="0" fontId="55" fillId="0" borderId="0" xfId="1" applyFont="1" applyFill="1" applyBorder="1" applyAlignment="1">
      <alignment vertical="top"/>
    </xf>
    <xf numFmtId="0" fontId="54" fillId="0" borderId="0" xfId="1" applyFont="1" applyFill="1" applyBorder="1" applyAlignment="1">
      <alignment vertical="top" wrapText="1"/>
    </xf>
    <xf numFmtId="0" fontId="2" fillId="0" borderId="0" xfId="1" applyFont="1" applyBorder="1" applyAlignment="1">
      <alignment vertical="top"/>
    </xf>
    <xf numFmtId="166" fontId="38" fillId="0" borderId="0" xfId="1" applyNumberFormat="1" applyFont="1" applyFill="1" applyBorder="1" applyAlignment="1">
      <alignment vertical="center" wrapText="1"/>
    </xf>
    <xf numFmtId="0" fontId="38" fillId="0" borderId="0" xfId="1" applyFont="1" applyFill="1" applyBorder="1" applyAlignment="1">
      <alignment vertical="center" wrapText="1"/>
    </xf>
    <xf numFmtId="0" fontId="54" fillId="0" borderId="0" xfId="1" applyFont="1" applyBorder="1" applyAlignment="1">
      <alignment vertical="top" wrapText="1"/>
    </xf>
    <xf numFmtId="4" fontId="38" fillId="0" borderId="0" xfId="1" applyNumberFormat="1" applyFont="1" applyBorder="1" applyAlignment="1">
      <alignment vertical="top" wrapText="1"/>
    </xf>
    <xf numFmtId="166" fontId="38" fillId="0" borderId="0" xfId="1" applyNumberFormat="1" applyFont="1" applyBorder="1" applyAlignment="1">
      <alignment vertical="center" wrapText="1"/>
    </xf>
    <xf numFmtId="0" fontId="38" fillId="0" borderId="0" xfId="1" applyFont="1" applyBorder="1" applyAlignment="1">
      <alignment vertical="center" wrapText="1"/>
    </xf>
    <xf numFmtId="0" fontId="13" fillId="0" borderId="0" xfId="1" applyFont="1" applyBorder="1" applyAlignment="1">
      <alignment vertical="top"/>
    </xf>
    <xf numFmtId="4" fontId="54" fillId="0" borderId="0" xfId="1" applyNumberFormat="1" applyFont="1" applyBorder="1" applyAlignment="1">
      <alignment vertical="top" wrapText="1"/>
    </xf>
    <xf numFmtId="0" fontId="46" fillId="0" borderId="0" xfId="1" applyFont="1" applyBorder="1" applyAlignment="1">
      <alignment horizontal="left" vertical="top"/>
    </xf>
    <xf numFmtId="0" fontId="46" fillId="0" borderId="0" xfId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0" fillId="0" borderId="0" xfId="1" applyFont="1" applyBorder="1" applyAlignment="1">
      <alignment vertical="top"/>
    </xf>
    <xf numFmtId="0" fontId="40" fillId="0" borderId="0" xfId="1" applyFont="1" applyFill="1" applyAlignment="1">
      <alignment horizontal="center" vertical="center"/>
    </xf>
    <xf numFmtId="0" fontId="13" fillId="0" borderId="0" xfId="1" applyFont="1" applyFill="1" applyBorder="1" applyAlignment="1">
      <alignment horizontal="left" vertical="top" wrapText="1"/>
    </xf>
    <xf numFmtId="0" fontId="37" fillId="0" borderId="20" xfId="1" applyFont="1" applyFill="1" applyBorder="1" applyAlignment="1">
      <alignment horizontal="center" vertical="center" wrapText="1"/>
    </xf>
    <xf numFmtId="0" fontId="37" fillId="0" borderId="15" xfId="1" applyFont="1" applyFill="1" applyBorder="1" applyAlignment="1">
      <alignment horizontal="center" vertical="center" wrapText="1"/>
    </xf>
    <xf numFmtId="2" fontId="36" fillId="0" borderId="20" xfId="1" applyNumberFormat="1" applyFont="1" applyFill="1" applyBorder="1" applyAlignment="1">
      <alignment horizontal="center" vertical="center"/>
    </xf>
    <xf numFmtId="2" fontId="36" fillId="0" borderId="15" xfId="1" applyNumberFormat="1" applyFont="1" applyFill="1" applyBorder="1" applyAlignment="1">
      <alignment horizontal="center" vertical="center"/>
    </xf>
  </cellXfs>
  <cellStyles count="7">
    <cellStyle name="Price" xfId="2"/>
    <cellStyle name="Гиперссылка" xfId="5" builtinId="8"/>
    <cellStyle name="Модель" xfId="6"/>
    <cellStyle name="Обычный" xfId="0" builtinId="0"/>
    <cellStyle name="Обычный 2" xfId="1"/>
    <cellStyle name="Обычный 2 2" xfId="3"/>
    <cellStyle name="Размеры" xfId="4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checked="Checked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checked="Checked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checked="Checked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checked="Checked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#REF!" lockText="1" noThreeD="1"/>
</file>

<file path=xl/ctrlProps/ctrlProp27.xml><?xml version="1.0" encoding="utf-8"?>
<formControlPr xmlns="http://schemas.microsoft.com/office/spreadsheetml/2009/9/main" objectType="CheckBox" checked="Checked" fmlaLink="#REF!" lockText="1" noThreeD="1"/>
</file>

<file path=xl/ctrlProps/ctrlProp28.xml><?xml version="1.0" encoding="utf-8"?>
<formControlPr xmlns="http://schemas.microsoft.com/office/spreadsheetml/2009/9/main" objectType="CheckBox" fmlaLink="#REF!" lockText="1" noThreeD="1"/>
</file>

<file path=xl/ctrlProps/ctrlProp29.xml><?xml version="1.0" encoding="utf-8"?>
<formControlPr xmlns="http://schemas.microsoft.com/office/spreadsheetml/2009/9/main" objectType="CheckBox" checked="Checked" fmlaLink="#REF!" lockText="1" noThreeD="1"/>
</file>

<file path=xl/ctrlProps/ctrlProp3.xml><?xml version="1.0" encoding="utf-8"?>
<formControlPr xmlns="http://schemas.microsoft.com/office/spreadsheetml/2009/9/main" objectType="CheckBox" checked="Checked" fmlaLink="#REF!" lockText="1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33.xml><?xml version="1.0" encoding="utf-8"?>
<formControlPr xmlns="http://schemas.microsoft.com/office/spreadsheetml/2009/9/main" objectType="CheckBox" fmlaLink="#REF!" lockText="1" noThreeD="1"/>
</file>

<file path=xl/ctrlProps/ctrlProp34.xml><?xml version="1.0" encoding="utf-8"?>
<formControlPr xmlns="http://schemas.microsoft.com/office/spreadsheetml/2009/9/main" objectType="CheckBox" fmlaLink="#REF!" lockText="1" noThreeD="1"/>
</file>

<file path=xl/ctrlProps/ctrlProp35.xml><?xml version="1.0" encoding="utf-8"?>
<formControlPr xmlns="http://schemas.microsoft.com/office/spreadsheetml/2009/9/main" objectType="CheckBox" checked="Checked" fmlaLink="#REF!" lockText="1" noThreeD="1"/>
</file>

<file path=xl/ctrlProps/ctrlProp36.xml><?xml version="1.0" encoding="utf-8"?>
<formControlPr xmlns="http://schemas.microsoft.com/office/spreadsheetml/2009/9/main" objectType="CheckBox" fmlaLink="#REF!" lockText="1" noThreeD="1"/>
</file>

<file path=xl/ctrlProps/ctrlProp37.xml><?xml version="1.0" encoding="utf-8"?>
<formControlPr xmlns="http://schemas.microsoft.com/office/spreadsheetml/2009/9/main" objectType="CheckBox" checked="Checked" fmlaLink="#REF!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checked="Checked" fmlaLink="#REF!" lockText="1" noThreeD="1"/>
</file>

<file path=xl/ctrlProps/ctrlProp40.xml><?xml version="1.0" encoding="utf-8"?>
<formControlPr xmlns="http://schemas.microsoft.com/office/spreadsheetml/2009/9/main" objectType="CheckBox" fmlaLink="#REF!" lockText="1" noThreeD="1"/>
</file>

<file path=xl/ctrlProps/ctrlProp41.xml><?xml version="1.0" encoding="utf-8"?>
<formControlPr xmlns="http://schemas.microsoft.com/office/spreadsheetml/2009/9/main" objectType="CheckBox" fmlaLink="#REF!" lockText="1" noThreeD="1"/>
</file>

<file path=xl/ctrlProps/ctrlProp42.xml><?xml version="1.0" encoding="utf-8"?>
<formControlPr xmlns="http://schemas.microsoft.com/office/spreadsheetml/2009/9/main" objectType="CheckBox" fmlaLink="#REF!" lockText="1" noThreeD="1"/>
</file>

<file path=xl/ctrlProps/ctrlProp43.xml><?xml version="1.0" encoding="utf-8"?>
<formControlPr xmlns="http://schemas.microsoft.com/office/spreadsheetml/2009/9/main" objectType="CheckBox" fmlaLink="#REF!" lockText="1" noThreeD="1"/>
</file>

<file path=xl/ctrlProps/ctrlProp44.xml><?xml version="1.0" encoding="utf-8"?>
<formControlPr xmlns="http://schemas.microsoft.com/office/spreadsheetml/2009/9/main" objectType="CheckBox" fmlaLink="#REF!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checked="Checked" fmlaLink="#REF!" lockText="1" noThreeD="1"/>
</file>

<file path=xl/ctrlProps/ctrlProp9.xml><?xml version="1.0" encoding="utf-8"?>
<formControlPr xmlns="http://schemas.microsoft.com/office/spreadsheetml/2009/9/main" objectType="CheckBox" checked="Checked" fmlaLink="#REF!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47625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247650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43</xdr:row>
          <xdr:rowOff>0</xdr:rowOff>
        </xdr:from>
        <xdr:to>
          <xdr:col>7</xdr:col>
          <xdr:colOff>276225</xdr:colOff>
          <xdr:row>45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47625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247650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43</xdr:row>
          <xdr:rowOff>0</xdr:rowOff>
        </xdr:from>
        <xdr:to>
          <xdr:col>7</xdr:col>
          <xdr:colOff>276225</xdr:colOff>
          <xdr:row>45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123825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123825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123825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123825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123825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123825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123825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238125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123825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238125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180975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180975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238125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180975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238125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238125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238125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238125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171450</xdr:colOff>
      <xdr:row>10</xdr:row>
      <xdr:rowOff>104775</xdr:rowOff>
    </xdr:from>
    <xdr:to>
      <xdr:col>7</xdr:col>
      <xdr:colOff>1028700</xdr:colOff>
      <xdr:row>16</xdr:row>
      <xdr:rowOff>76200</xdr:rowOff>
    </xdr:to>
    <xdr:pic>
      <xdr:nvPicPr>
        <xdr:cNvPr id="42" name="Рисунок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962025"/>
          <a:ext cx="19050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209550</xdr:colOff>
      <xdr:row>36</xdr:row>
      <xdr:rowOff>38100</xdr:rowOff>
    </xdr:from>
    <xdr:to>
      <xdr:col>2</xdr:col>
      <xdr:colOff>676275</xdr:colOff>
      <xdr:row>36</xdr:row>
      <xdr:rowOff>781050</xdr:rowOff>
    </xdr:to>
    <xdr:pic>
      <xdr:nvPicPr>
        <xdr:cNvPr id="43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67" t="14728" r="37469" b="22287"/>
        <a:stretch>
          <a:fillRect/>
        </a:stretch>
      </xdr:blipFill>
      <xdr:spPr bwMode="auto">
        <a:xfrm>
          <a:off x="504825" y="13668375"/>
          <a:ext cx="466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35</xdr:row>
      <xdr:rowOff>57150</xdr:rowOff>
    </xdr:from>
    <xdr:to>
      <xdr:col>2</xdr:col>
      <xdr:colOff>685800</xdr:colOff>
      <xdr:row>35</xdr:row>
      <xdr:rowOff>838200</xdr:rowOff>
    </xdr:to>
    <xdr:pic>
      <xdr:nvPicPr>
        <xdr:cNvPr id="44" name="Рисунок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83" t="18773" r="41328" b="20749"/>
        <a:stretch>
          <a:fillRect/>
        </a:stretch>
      </xdr:blipFill>
      <xdr:spPr bwMode="auto">
        <a:xfrm>
          <a:off x="514350" y="12896850"/>
          <a:ext cx="4667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314325</xdr:colOff>
      <xdr:row>34</xdr:row>
      <xdr:rowOff>38100</xdr:rowOff>
    </xdr:from>
    <xdr:to>
      <xdr:col>2</xdr:col>
      <xdr:colOff>742950</xdr:colOff>
      <xdr:row>34</xdr:row>
      <xdr:rowOff>619125</xdr:rowOff>
    </xdr:to>
    <xdr:pic>
      <xdr:nvPicPr>
        <xdr:cNvPr id="45" name="Рисунок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57" t="17349" r="39719" b="25525"/>
        <a:stretch>
          <a:fillRect/>
        </a:stretch>
      </xdr:blipFill>
      <xdr:spPr bwMode="auto">
        <a:xfrm>
          <a:off x="609600" y="12201525"/>
          <a:ext cx="4286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29</xdr:row>
      <xdr:rowOff>152400</xdr:rowOff>
    </xdr:from>
    <xdr:to>
      <xdr:col>2</xdr:col>
      <xdr:colOff>1047750</xdr:colOff>
      <xdr:row>29</xdr:row>
      <xdr:rowOff>714375</xdr:rowOff>
    </xdr:to>
    <xdr:pic>
      <xdr:nvPicPr>
        <xdr:cNvPr id="46" name="Рисунок 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7" t="44504" r="34332" b="23653"/>
        <a:stretch>
          <a:fillRect/>
        </a:stretch>
      </xdr:blipFill>
      <xdr:spPr bwMode="auto">
        <a:xfrm>
          <a:off x="409575" y="9029700"/>
          <a:ext cx="933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85725</xdr:colOff>
      <xdr:row>20</xdr:row>
      <xdr:rowOff>104775</xdr:rowOff>
    </xdr:from>
    <xdr:to>
      <xdr:col>2</xdr:col>
      <xdr:colOff>819150</xdr:colOff>
      <xdr:row>20</xdr:row>
      <xdr:rowOff>695325</xdr:rowOff>
    </xdr:to>
    <xdr:pic>
      <xdr:nvPicPr>
        <xdr:cNvPr id="47" name="Рисунок 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98" t="26881" r="30150" b="26775"/>
        <a:stretch>
          <a:fillRect/>
        </a:stretch>
      </xdr:blipFill>
      <xdr:spPr bwMode="auto">
        <a:xfrm>
          <a:off x="381000" y="2905125"/>
          <a:ext cx="7334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200025</xdr:colOff>
      <xdr:row>31</xdr:row>
      <xdr:rowOff>66675</xdr:rowOff>
    </xdr:from>
    <xdr:to>
      <xdr:col>2</xdr:col>
      <xdr:colOff>800100</xdr:colOff>
      <xdr:row>31</xdr:row>
      <xdr:rowOff>581025</xdr:rowOff>
    </xdr:to>
    <xdr:pic>
      <xdr:nvPicPr>
        <xdr:cNvPr id="48" name="Рисунок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10" t="23698" r="25258" b="21991"/>
        <a:stretch>
          <a:fillRect/>
        </a:stretch>
      </xdr:blipFill>
      <xdr:spPr bwMode="auto">
        <a:xfrm>
          <a:off x="495300" y="10525125"/>
          <a:ext cx="6000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28</xdr:row>
      <xdr:rowOff>161925</xdr:rowOff>
    </xdr:from>
    <xdr:to>
      <xdr:col>2</xdr:col>
      <xdr:colOff>1019175</xdr:colOff>
      <xdr:row>28</xdr:row>
      <xdr:rowOff>657225</xdr:rowOff>
    </xdr:to>
    <xdr:pic>
      <xdr:nvPicPr>
        <xdr:cNvPr id="49" name="Рисунок 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7" t="18526" r="34332" b="54659"/>
        <a:stretch>
          <a:fillRect/>
        </a:stretch>
      </xdr:blipFill>
      <xdr:spPr bwMode="auto">
        <a:xfrm>
          <a:off x="342900" y="8248650"/>
          <a:ext cx="9715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257175</xdr:colOff>
      <xdr:row>23</xdr:row>
      <xdr:rowOff>38100</xdr:rowOff>
    </xdr:from>
    <xdr:to>
      <xdr:col>2</xdr:col>
      <xdr:colOff>800100</xdr:colOff>
      <xdr:row>23</xdr:row>
      <xdr:rowOff>638175</xdr:rowOff>
    </xdr:to>
    <xdr:pic>
      <xdr:nvPicPr>
        <xdr:cNvPr id="50" name="Рисунок 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42" t="6470" r="22350" b="5934"/>
        <a:stretch>
          <a:fillRect/>
        </a:stretch>
      </xdr:blipFill>
      <xdr:spPr bwMode="auto">
        <a:xfrm>
          <a:off x="552450" y="4829175"/>
          <a:ext cx="542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152400</xdr:colOff>
      <xdr:row>22</xdr:row>
      <xdr:rowOff>57150</xdr:rowOff>
    </xdr:from>
    <xdr:to>
      <xdr:col>2</xdr:col>
      <xdr:colOff>752475</xdr:colOff>
      <xdr:row>22</xdr:row>
      <xdr:rowOff>600075</xdr:rowOff>
    </xdr:to>
    <xdr:pic>
      <xdr:nvPicPr>
        <xdr:cNvPr id="51" name="Рисунок 6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01" r="16560" b="5542"/>
        <a:stretch>
          <a:fillRect/>
        </a:stretch>
      </xdr:blipFill>
      <xdr:spPr bwMode="auto">
        <a:xfrm>
          <a:off x="447675" y="4181475"/>
          <a:ext cx="6000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32</xdr:row>
      <xdr:rowOff>114300</xdr:rowOff>
    </xdr:from>
    <xdr:to>
      <xdr:col>2</xdr:col>
      <xdr:colOff>771525</xdr:colOff>
      <xdr:row>33</xdr:row>
      <xdr:rowOff>438150</xdr:rowOff>
    </xdr:to>
    <xdr:pic>
      <xdr:nvPicPr>
        <xdr:cNvPr id="52" name="Рисунок 6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062" t="2528" r="30624" b="5338"/>
        <a:stretch>
          <a:fillRect/>
        </a:stretch>
      </xdr:blipFill>
      <xdr:spPr bwMode="auto">
        <a:xfrm>
          <a:off x="476250" y="11210925"/>
          <a:ext cx="590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104775</xdr:colOff>
      <xdr:row>21</xdr:row>
      <xdr:rowOff>95250</xdr:rowOff>
    </xdr:from>
    <xdr:to>
      <xdr:col>2</xdr:col>
      <xdr:colOff>1000125</xdr:colOff>
      <xdr:row>21</xdr:row>
      <xdr:rowOff>600075</xdr:rowOff>
    </xdr:to>
    <xdr:grpSp>
      <xdr:nvGrpSpPr>
        <xdr:cNvPr id="53" name="Группа 2"/>
        <xdr:cNvGrpSpPr>
          <a:grpSpLocks/>
        </xdr:cNvGrpSpPr>
      </xdr:nvGrpSpPr>
      <xdr:grpSpPr bwMode="auto">
        <a:xfrm>
          <a:off x="400050" y="3552825"/>
          <a:ext cx="895350" cy="504825"/>
          <a:chOff x="1057274" y="7743824"/>
          <a:chExt cx="1499740" cy="771525"/>
        </a:xfrm>
      </xdr:grpSpPr>
      <xdr:pic>
        <xdr:nvPicPr>
          <xdr:cNvPr id="54" name="Рисунок 5"/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500" t="10152" r="25500" b="16541"/>
          <a:stretch>
            <a:fillRect/>
          </a:stretch>
        </xdr:blipFill>
        <xdr:spPr bwMode="auto">
          <a:xfrm>
            <a:off x="1057274" y="7790354"/>
            <a:ext cx="699639" cy="6164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5" name="Рисунок 5"/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500" t="10152" r="25500" b="16541"/>
          <a:stretch>
            <a:fillRect/>
          </a:stretch>
        </xdr:blipFill>
        <xdr:spPr bwMode="auto">
          <a:xfrm>
            <a:off x="1771650" y="7743824"/>
            <a:ext cx="785364" cy="771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142875</xdr:colOff>
      <xdr:row>30</xdr:row>
      <xdr:rowOff>76200</xdr:rowOff>
    </xdr:from>
    <xdr:to>
      <xdr:col>2</xdr:col>
      <xdr:colOff>952500</xdr:colOff>
      <xdr:row>30</xdr:row>
      <xdr:rowOff>685800</xdr:rowOff>
    </xdr:to>
    <xdr:pic>
      <xdr:nvPicPr>
        <xdr:cNvPr id="56" name="Рисунок 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75" t="18045" r="17500" b="8083"/>
        <a:stretch>
          <a:fillRect/>
        </a:stretch>
      </xdr:blipFill>
      <xdr:spPr bwMode="auto">
        <a:xfrm>
          <a:off x="438150" y="9744075"/>
          <a:ext cx="8096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933450</xdr:colOff>
      <xdr:row>7</xdr:row>
      <xdr:rowOff>57150</xdr:rowOff>
    </xdr:from>
    <xdr:ext cx="4200525" cy="1038225"/>
    <xdr:sp macro="" textlink="">
      <xdr:nvSpPr>
        <xdr:cNvPr id="57" name="TextBox 56"/>
        <xdr:cNvSpPr txBox="1"/>
      </xdr:nvSpPr>
      <xdr:spPr>
        <a:xfrm>
          <a:off x="1228725" y="400050"/>
          <a:ext cx="4200525" cy="1038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ru-RU" sz="1050" b="1" i="0" baseline="0">
              <a:solidFill>
                <a:schemeClr val="accent1">
                  <a:lumMod val="50000"/>
                </a:schemeClr>
              </a:solidFill>
              <a:latin typeface="Book Antiqua" pitchFamily="18" charset="0"/>
              <a:ea typeface="DejaVu Sans Light" pitchFamily="34" charset="0"/>
              <a:cs typeface="Arial" pitchFamily="34" charset="0"/>
            </a:rPr>
            <a:t>серия мебели для гостиниц</a:t>
          </a:r>
        </a:p>
        <a:p>
          <a:pPr algn="ctr"/>
          <a:r>
            <a:rPr lang="ru-RU" sz="4000" b="1" i="0" baseline="0">
              <a:solidFill>
                <a:schemeClr val="accent1">
                  <a:lumMod val="50000"/>
                </a:schemeClr>
              </a:solidFill>
              <a:latin typeface="Book Antiqua" pitchFamily="18" charset="0"/>
              <a:ea typeface="DejaVu Sans Light" pitchFamily="34" charset="0"/>
              <a:cs typeface="Arial" pitchFamily="34" charset="0"/>
            </a:rPr>
            <a:t>Апартаменты</a:t>
          </a:r>
        </a:p>
      </xdr:txBody>
    </xdr:sp>
    <xdr:clientData/>
  </xdr:oneCellAnchor>
  <xdr:twoCellAnchor editAs="oneCell">
    <xdr:from>
      <xdr:col>0</xdr:col>
      <xdr:colOff>0</xdr:colOff>
      <xdr:row>5</xdr:row>
      <xdr:rowOff>19048</xdr:rowOff>
    </xdr:from>
    <xdr:to>
      <xdr:col>3</xdr:col>
      <xdr:colOff>201184</xdr:colOff>
      <xdr:row>9</xdr:row>
      <xdr:rowOff>171449</xdr:rowOff>
    </xdr:to>
    <xdr:pic>
      <xdr:nvPicPr>
        <xdr:cNvPr id="58" name="Рисунок 57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19048"/>
          <a:ext cx="1658509" cy="838201"/>
        </a:xfrm>
        <a:prstGeom prst="rect">
          <a:avLst/>
        </a:prstGeom>
        <a:noFill/>
        <a:effectLst>
          <a:glow rad="127000">
            <a:schemeClr val="accent1">
              <a:alpha val="0"/>
            </a:schemeClr>
          </a:glo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50</xdr:row>
          <xdr:rowOff>0</xdr:rowOff>
        </xdr:from>
        <xdr:to>
          <xdr:col>10</xdr:col>
          <xdr:colOff>142875</xdr:colOff>
          <xdr:row>50</xdr:row>
          <xdr:rowOff>152400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50</xdr:row>
          <xdr:rowOff>0</xdr:rowOff>
        </xdr:from>
        <xdr:to>
          <xdr:col>10</xdr:col>
          <xdr:colOff>142875</xdr:colOff>
          <xdr:row>50</xdr:row>
          <xdr:rowOff>171450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50</xdr:row>
          <xdr:rowOff>0</xdr:rowOff>
        </xdr:from>
        <xdr:to>
          <xdr:col>10</xdr:col>
          <xdr:colOff>142875</xdr:colOff>
          <xdr:row>50</xdr:row>
          <xdr:rowOff>171450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50</xdr:row>
          <xdr:rowOff>0</xdr:rowOff>
        </xdr:from>
        <xdr:to>
          <xdr:col>10</xdr:col>
          <xdr:colOff>142875</xdr:colOff>
          <xdr:row>50</xdr:row>
          <xdr:rowOff>171450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50</xdr:row>
          <xdr:rowOff>0</xdr:rowOff>
        </xdr:from>
        <xdr:to>
          <xdr:col>10</xdr:col>
          <xdr:colOff>142875</xdr:colOff>
          <xdr:row>50</xdr:row>
          <xdr:rowOff>171450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552450</xdr:colOff>
      <xdr:row>48</xdr:row>
      <xdr:rowOff>9525</xdr:rowOff>
    </xdr:from>
    <xdr:to>
      <xdr:col>2</xdr:col>
      <xdr:colOff>1123950</xdr:colOff>
      <xdr:row>48</xdr:row>
      <xdr:rowOff>485775</xdr:rowOff>
    </xdr:to>
    <xdr:pic>
      <xdr:nvPicPr>
        <xdr:cNvPr id="64" name="Рисунок 2" descr="Доставка, Транспорт, Значок, Векторное Изображение.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8335625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628650</xdr:colOff>
      <xdr:row>49</xdr:row>
      <xdr:rowOff>57150</xdr:rowOff>
    </xdr:from>
    <xdr:to>
      <xdr:col>2</xdr:col>
      <xdr:colOff>1104900</xdr:colOff>
      <xdr:row>49</xdr:row>
      <xdr:rowOff>419100</xdr:rowOff>
    </xdr:to>
    <xdr:pic>
      <xdr:nvPicPr>
        <xdr:cNvPr id="65" name="Рисунок 4" descr="Антон Прудков 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50" r="2814" b="12500"/>
        <a:stretch>
          <a:fillRect/>
        </a:stretch>
      </xdr:blipFill>
      <xdr:spPr bwMode="auto">
        <a:xfrm>
          <a:off x="923925" y="19088100"/>
          <a:ext cx="476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676275</xdr:colOff>
      <xdr:row>50</xdr:row>
      <xdr:rowOff>57150</xdr:rowOff>
    </xdr:from>
    <xdr:to>
      <xdr:col>2</xdr:col>
      <xdr:colOff>1019175</xdr:colOff>
      <xdr:row>50</xdr:row>
      <xdr:rowOff>419100</xdr:rowOff>
    </xdr:to>
    <xdr:pic>
      <xdr:nvPicPr>
        <xdr:cNvPr id="66" name="Рисунок 5" descr="time,time,time icon download,time free icon,time png,time svg,time eps,time...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2024062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704850</xdr:colOff>
      <xdr:row>12</xdr:row>
      <xdr:rowOff>38100</xdr:rowOff>
    </xdr:from>
    <xdr:to>
      <xdr:col>5</xdr:col>
      <xdr:colOff>1066800</xdr:colOff>
      <xdr:row>16</xdr:row>
      <xdr:rowOff>38100</xdr:rowOff>
    </xdr:to>
    <xdr:grpSp>
      <xdr:nvGrpSpPr>
        <xdr:cNvPr id="67" name="Группа 2"/>
        <xdr:cNvGrpSpPr>
          <a:grpSpLocks/>
        </xdr:cNvGrpSpPr>
      </xdr:nvGrpSpPr>
      <xdr:grpSpPr bwMode="auto">
        <a:xfrm>
          <a:off x="5962650" y="1257300"/>
          <a:ext cx="1438275" cy="723900"/>
          <a:chOff x="5870829" y="1343024"/>
          <a:chExt cx="1497600" cy="720001"/>
        </a:xfrm>
      </xdr:grpSpPr>
      <xdr:pic>
        <xdr:nvPicPr>
          <xdr:cNvPr id="68" name="Рисунок 67" descr="ЛХДФ 3025 PE Дуб Сонома Светлый Kronospan"/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19"/>
          <a:srcRect/>
          <a:stretch>
            <a:fillRect/>
          </a:stretch>
        </xdr:blipFill>
        <xdr:spPr bwMode="auto">
          <a:xfrm flipH="1">
            <a:off x="5870829" y="1343024"/>
            <a:ext cx="1497600" cy="720001"/>
          </a:xfrm>
          <a:prstGeom prst="rect">
            <a:avLst/>
          </a:prstGeom>
          <a:gradFill>
            <a:gsLst>
              <a:gs pos="5000">
                <a:schemeClr val="bg1"/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66675">
            <a:solidFill>
              <a:schemeClr val="bg1"/>
            </a:solidFill>
          </a:ln>
        </xdr:spPr>
      </xdr:pic>
      <xdr:sp macro="" textlink="">
        <xdr:nvSpPr>
          <xdr:cNvPr id="69" name="TextBox 68"/>
          <xdr:cNvSpPr txBox="1"/>
        </xdr:nvSpPr>
        <xdr:spPr>
          <a:xfrm>
            <a:off x="5940254" y="1399866"/>
            <a:ext cx="1239735" cy="58736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ru-RU" sz="1200" b="0">
                <a:latin typeface="Times New Roman" panose="02020603050405020304" pitchFamily="18" charset="0"/>
                <a:cs typeface="Times New Roman" panose="02020603050405020304" pitchFamily="18" charset="0"/>
              </a:rPr>
              <a:t>   </a:t>
            </a:r>
            <a:r>
              <a:rPr lang="ru-RU" sz="1200" b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Дуб </a:t>
            </a:r>
            <a:r>
              <a:rPr lang="ru-RU" sz="1200" b="0">
                <a:latin typeface="Times New Roman" panose="02020603050405020304" pitchFamily="18" charset="0"/>
                <a:cs typeface="Times New Roman" panose="02020603050405020304" pitchFamily="18" charset="0"/>
              </a:rPr>
              <a:t>Сонома</a:t>
            </a:r>
            <a:r>
              <a:rPr lang="ru-RU" sz="1200" b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ru-RU" sz="12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endParaRPr lang="ru-RU" sz="1100"/>
          </a:p>
          <a:p>
            <a:endParaRPr lang="ru-RU" sz="1100"/>
          </a:p>
        </xdr:txBody>
      </xdr:sp>
    </xdr:grpSp>
    <xdr:clientData/>
  </xdr:twoCellAnchor>
  <xdr:twoCellAnchor>
    <xdr:from>
      <xdr:col>2</xdr:col>
      <xdr:colOff>104775</xdr:colOff>
      <xdr:row>24</xdr:row>
      <xdr:rowOff>123825</xdr:rowOff>
    </xdr:from>
    <xdr:to>
      <xdr:col>2</xdr:col>
      <xdr:colOff>1009650</xdr:colOff>
      <xdr:row>24</xdr:row>
      <xdr:rowOff>485775</xdr:rowOff>
    </xdr:to>
    <xdr:pic>
      <xdr:nvPicPr>
        <xdr:cNvPr id="70" name="Рисунок 41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4" t="4179"/>
        <a:stretch>
          <a:fillRect/>
        </a:stretch>
      </xdr:blipFill>
      <xdr:spPr bwMode="auto">
        <a:xfrm>
          <a:off x="400050" y="5581650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25</xdr:row>
      <xdr:rowOff>38100</xdr:rowOff>
    </xdr:from>
    <xdr:to>
      <xdr:col>2</xdr:col>
      <xdr:colOff>1019175</xdr:colOff>
      <xdr:row>25</xdr:row>
      <xdr:rowOff>638175</xdr:rowOff>
    </xdr:to>
    <xdr:pic>
      <xdr:nvPicPr>
        <xdr:cNvPr id="71" name="Рисунок 1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153150"/>
          <a:ext cx="9048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26</xdr:row>
      <xdr:rowOff>428625</xdr:rowOff>
    </xdr:from>
    <xdr:to>
      <xdr:col>2</xdr:col>
      <xdr:colOff>1114425</xdr:colOff>
      <xdr:row>27</xdr:row>
      <xdr:rowOff>400050</xdr:rowOff>
    </xdr:to>
    <xdr:pic>
      <xdr:nvPicPr>
        <xdr:cNvPr id="72" name="Рисунок 25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00" t="15038" r="10249" b="13910"/>
        <a:stretch>
          <a:fillRect/>
        </a:stretch>
      </xdr:blipFill>
      <xdr:spPr bwMode="auto">
        <a:xfrm>
          <a:off x="342900" y="7200900"/>
          <a:ext cx="10668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1" Type="http://schemas.openxmlformats.org/officeDocument/2006/relationships/hyperlink" Target="http://www.mebel-land.com/" TargetMode="External"/><Relationship Id="rId6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4"/>
  <sheetViews>
    <sheetView tabSelected="1" view="pageBreakPreview" topLeftCell="A36" zoomScaleNormal="100" zoomScaleSheetLayoutView="100" workbookViewId="0">
      <selection activeCell="D46" sqref="D46"/>
    </sheetView>
  </sheetViews>
  <sheetFormatPr defaultRowHeight="9.75" x14ac:dyDescent="0.25"/>
  <cols>
    <col min="1" max="1" width="0.85546875" style="157" customWidth="1"/>
    <col min="2" max="2" width="3.5703125" style="157" customWidth="1"/>
    <col min="3" max="3" width="17.42578125" style="157" customWidth="1"/>
    <col min="4" max="4" width="57" style="157" customWidth="1"/>
    <col min="5" max="5" width="16.140625" style="19" customWidth="1"/>
    <col min="6" max="6" width="22.140625" style="45" customWidth="1"/>
    <col min="7" max="7" width="15.7109375" style="19" customWidth="1"/>
    <col min="8" max="8" width="19.5703125" style="18" customWidth="1"/>
    <col min="9" max="9" width="1.5703125" style="158" customWidth="1"/>
    <col min="10" max="10" width="5.42578125" style="94" customWidth="1"/>
    <col min="11" max="256" width="9.140625" style="157"/>
    <col min="257" max="257" width="0.85546875" style="157" customWidth="1"/>
    <col min="258" max="258" width="3.5703125" style="157" customWidth="1"/>
    <col min="259" max="259" width="17.42578125" style="157" customWidth="1"/>
    <col min="260" max="260" width="57" style="157" customWidth="1"/>
    <col min="261" max="261" width="16.140625" style="157" customWidth="1"/>
    <col min="262" max="262" width="22.140625" style="157" customWidth="1"/>
    <col min="263" max="263" width="15.7109375" style="157" customWidth="1"/>
    <col min="264" max="264" width="19.5703125" style="157" customWidth="1"/>
    <col min="265" max="265" width="1.5703125" style="157" customWidth="1"/>
    <col min="266" max="266" width="5.42578125" style="157" customWidth="1"/>
    <col min="267" max="512" width="9.140625" style="157"/>
    <col min="513" max="513" width="0.85546875" style="157" customWidth="1"/>
    <col min="514" max="514" width="3.5703125" style="157" customWidth="1"/>
    <col min="515" max="515" width="17.42578125" style="157" customWidth="1"/>
    <col min="516" max="516" width="57" style="157" customWidth="1"/>
    <col min="517" max="517" width="16.140625" style="157" customWidth="1"/>
    <col min="518" max="518" width="22.140625" style="157" customWidth="1"/>
    <col min="519" max="519" width="15.7109375" style="157" customWidth="1"/>
    <col min="520" max="520" width="19.5703125" style="157" customWidth="1"/>
    <col min="521" max="521" width="1.5703125" style="157" customWidth="1"/>
    <col min="522" max="522" width="5.42578125" style="157" customWidth="1"/>
    <col min="523" max="768" width="9.140625" style="157"/>
    <col min="769" max="769" width="0.85546875" style="157" customWidth="1"/>
    <col min="770" max="770" width="3.5703125" style="157" customWidth="1"/>
    <col min="771" max="771" width="17.42578125" style="157" customWidth="1"/>
    <col min="772" max="772" width="57" style="157" customWidth="1"/>
    <col min="773" max="773" width="16.140625" style="157" customWidth="1"/>
    <col min="774" max="774" width="22.140625" style="157" customWidth="1"/>
    <col min="775" max="775" width="15.7109375" style="157" customWidth="1"/>
    <col min="776" max="776" width="19.5703125" style="157" customWidth="1"/>
    <col min="777" max="777" width="1.5703125" style="157" customWidth="1"/>
    <col min="778" max="778" width="5.42578125" style="157" customWidth="1"/>
    <col min="779" max="1024" width="9.140625" style="157"/>
    <col min="1025" max="1025" width="0.85546875" style="157" customWidth="1"/>
    <col min="1026" max="1026" width="3.5703125" style="157" customWidth="1"/>
    <col min="1027" max="1027" width="17.42578125" style="157" customWidth="1"/>
    <col min="1028" max="1028" width="57" style="157" customWidth="1"/>
    <col min="1029" max="1029" width="16.140625" style="157" customWidth="1"/>
    <col min="1030" max="1030" width="22.140625" style="157" customWidth="1"/>
    <col min="1031" max="1031" width="15.7109375" style="157" customWidth="1"/>
    <col min="1032" max="1032" width="19.5703125" style="157" customWidth="1"/>
    <col min="1033" max="1033" width="1.5703125" style="157" customWidth="1"/>
    <col min="1034" max="1034" width="5.42578125" style="157" customWidth="1"/>
    <col min="1035" max="1280" width="9.140625" style="157"/>
    <col min="1281" max="1281" width="0.85546875" style="157" customWidth="1"/>
    <col min="1282" max="1282" width="3.5703125" style="157" customWidth="1"/>
    <col min="1283" max="1283" width="17.42578125" style="157" customWidth="1"/>
    <col min="1284" max="1284" width="57" style="157" customWidth="1"/>
    <col min="1285" max="1285" width="16.140625" style="157" customWidth="1"/>
    <col min="1286" max="1286" width="22.140625" style="157" customWidth="1"/>
    <col min="1287" max="1287" width="15.7109375" style="157" customWidth="1"/>
    <col min="1288" max="1288" width="19.5703125" style="157" customWidth="1"/>
    <col min="1289" max="1289" width="1.5703125" style="157" customWidth="1"/>
    <col min="1290" max="1290" width="5.42578125" style="157" customWidth="1"/>
    <col min="1291" max="1536" width="9.140625" style="157"/>
    <col min="1537" max="1537" width="0.85546875" style="157" customWidth="1"/>
    <col min="1538" max="1538" width="3.5703125" style="157" customWidth="1"/>
    <col min="1539" max="1539" width="17.42578125" style="157" customWidth="1"/>
    <col min="1540" max="1540" width="57" style="157" customWidth="1"/>
    <col min="1541" max="1541" width="16.140625" style="157" customWidth="1"/>
    <col min="1542" max="1542" width="22.140625" style="157" customWidth="1"/>
    <col min="1543" max="1543" width="15.7109375" style="157" customWidth="1"/>
    <col min="1544" max="1544" width="19.5703125" style="157" customWidth="1"/>
    <col min="1545" max="1545" width="1.5703125" style="157" customWidth="1"/>
    <col min="1546" max="1546" width="5.42578125" style="157" customWidth="1"/>
    <col min="1547" max="1792" width="9.140625" style="157"/>
    <col min="1793" max="1793" width="0.85546875" style="157" customWidth="1"/>
    <col min="1794" max="1794" width="3.5703125" style="157" customWidth="1"/>
    <col min="1795" max="1795" width="17.42578125" style="157" customWidth="1"/>
    <col min="1796" max="1796" width="57" style="157" customWidth="1"/>
    <col min="1797" max="1797" width="16.140625" style="157" customWidth="1"/>
    <col min="1798" max="1798" width="22.140625" style="157" customWidth="1"/>
    <col min="1799" max="1799" width="15.7109375" style="157" customWidth="1"/>
    <col min="1800" max="1800" width="19.5703125" style="157" customWidth="1"/>
    <col min="1801" max="1801" width="1.5703125" style="157" customWidth="1"/>
    <col min="1802" max="1802" width="5.42578125" style="157" customWidth="1"/>
    <col min="1803" max="2048" width="9.140625" style="157"/>
    <col min="2049" max="2049" width="0.85546875" style="157" customWidth="1"/>
    <col min="2050" max="2050" width="3.5703125" style="157" customWidth="1"/>
    <col min="2051" max="2051" width="17.42578125" style="157" customWidth="1"/>
    <col min="2052" max="2052" width="57" style="157" customWidth="1"/>
    <col min="2053" max="2053" width="16.140625" style="157" customWidth="1"/>
    <col min="2054" max="2054" width="22.140625" style="157" customWidth="1"/>
    <col min="2055" max="2055" width="15.7109375" style="157" customWidth="1"/>
    <col min="2056" max="2056" width="19.5703125" style="157" customWidth="1"/>
    <col min="2057" max="2057" width="1.5703125" style="157" customWidth="1"/>
    <col min="2058" max="2058" width="5.42578125" style="157" customWidth="1"/>
    <col min="2059" max="2304" width="9.140625" style="157"/>
    <col min="2305" max="2305" width="0.85546875" style="157" customWidth="1"/>
    <col min="2306" max="2306" width="3.5703125" style="157" customWidth="1"/>
    <col min="2307" max="2307" width="17.42578125" style="157" customWidth="1"/>
    <col min="2308" max="2308" width="57" style="157" customWidth="1"/>
    <col min="2309" max="2309" width="16.140625" style="157" customWidth="1"/>
    <col min="2310" max="2310" width="22.140625" style="157" customWidth="1"/>
    <col min="2311" max="2311" width="15.7109375" style="157" customWidth="1"/>
    <col min="2312" max="2312" width="19.5703125" style="157" customWidth="1"/>
    <col min="2313" max="2313" width="1.5703125" style="157" customWidth="1"/>
    <col min="2314" max="2314" width="5.42578125" style="157" customWidth="1"/>
    <col min="2315" max="2560" width="9.140625" style="157"/>
    <col min="2561" max="2561" width="0.85546875" style="157" customWidth="1"/>
    <col min="2562" max="2562" width="3.5703125" style="157" customWidth="1"/>
    <col min="2563" max="2563" width="17.42578125" style="157" customWidth="1"/>
    <col min="2564" max="2564" width="57" style="157" customWidth="1"/>
    <col min="2565" max="2565" width="16.140625" style="157" customWidth="1"/>
    <col min="2566" max="2566" width="22.140625" style="157" customWidth="1"/>
    <col min="2567" max="2567" width="15.7109375" style="157" customWidth="1"/>
    <col min="2568" max="2568" width="19.5703125" style="157" customWidth="1"/>
    <col min="2569" max="2569" width="1.5703125" style="157" customWidth="1"/>
    <col min="2570" max="2570" width="5.42578125" style="157" customWidth="1"/>
    <col min="2571" max="2816" width="9.140625" style="157"/>
    <col min="2817" max="2817" width="0.85546875" style="157" customWidth="1"/>
    <col min="2818" max="2818" width="3.5703125" style="157" customWidth="1"/>
    <col min="2819" max="2819" width="17.42578125" style="157" customWidth="1"/>
    <col min="2820" max="2820" width="57" style="157" customWidth="1"/>
    <col min="2821" max="2821" width="16.140625" style="157" customWidth="1"/>
    <col min="2822" max="2822" width="22.140625" style="157" customWidth="1"/>
    <col min="2823" max="2823" width="15.7109375" style="157" customWidth="1"/>
    <col min="2824" max="2824" width="19.5703125" style="157" customWidth="1"/>
    <col min="2825" max="2825" width="1.5703125" style="157" customWidth="1"/>
    <col min="2826" max="2826" width="5.42578125" style="157" customWidth="1"/>
    <col min="2827" max="3072" width="9.140625" style="157"/>
    <col min="3073" max="3073" width="0.85546875" style="157" customWidth="1"/>
    <col min="3074" max="3074" width="3.5703125" style="157" customWidth="1"/>
    <col min="3075" max="3075" width="17.42578125" style="157" customWidth="1"/>
    <col min="3076" max="3076" width="57" style="157" customWidth="1"/>
    <col min="3077" max="3077" width="16.140625" style="157" customWidth="1"/>
    <col min="3078" max="3078" width="22.140625" style="157" customWidth="1"/>
    <col min="3079" max="3079" width="15.7109375" style="157" customWidth="1"/>
    <col min="3080" max="3080" width="19.5703125" style="157" customWidth="1"/>
    <col min="3081" max="3081" width="1.5703125" style="157" customWidth="1"/>
    <col min="3082" max="3082" width="5.42578125" style="157" customWidth="1"/>
    <col min="3083" max="3328" width="9.140625" style="157"/>
    <col min="3329" max="3329" width="0.85546875" style="157" customWidth="1"/>
    <col min="3330" max="3330" width="3.5703125" style="157" customWidth="1"/>
    <col min="3331" max="3331" width="17.42578125" style="157" customWidth="1"/>
    <col min="3332" max="3332" width="57" style="157" customWidth="1"/>
    <col min="3333" max="3333" width="16.140625" style="157" customWidth="1"/>
    <col min="3334" max="3334" width="22.140625" style="157" customWidth="1"/>
    <col min="3335" max="3335" width="15.7109375" style="157" customWidth="1"/>
    <col min="3336" max="3336" width="19.5703125" style="157" customWidth="1"/>
    <col min="3337" max="3337" width="1.5703125" style="157" customWidth="1"/>
    <col min="3338" max="3338" width="5.42578125" style="157" customWidth="1"/>
    <col min="3339" max="3584" width="9.140625" style="157"/>
    <col min="3585" max="3585" width="0.85546875" style="157" customWidth="1"/>
    <col min="3586" max="3586" width="3.5703125" style="157" customWidth="1"/>
    <col min="3587" max="3587" width="17.42578125" style="157" customWidth="1"/>
    <col min="3588" max="3588" width="57" style="157" customWidth="1"/>
    <col min="3589" max="3589" width="16.140625" style="157" customWidth="1"/>
    <col min="3590" max="3590" width="22.140625" style="157" customWidth="1"/>
    <col min="3591" max="3591" width="15.7109375" style="157" customWidth="1"/>
    <col min="3592" max="3592" width="19.5703125" style="157" customWidth="1"/>
    <col min="3593" max="3593" width="1.5703125" style="157" customWidth="1"/>
    <col min="3594" max="3594" width="5.42578125" style="157" customWidth="1"/>
    <col min="3595" max="3840" width="9.140625" style="157"/>
    <col min="3841" max="3841" width="0.85546875" style="157" customWidth="1"/>
    <col min="3842" max="3842" width="3.5703125" style="157" customWidth="1"/>
    <col min="3843" max="3843" width="17.42578125" style="157" customWidth="1"/>
    <col min="3844" max="3844" width="57" style="157" customWidth="1"/>
    <col min="3845" max="3845" width="16.140625" style="157" customWidth="1"/>
    <col min="3846" max="3846" width="22.140625" style="157" customWidth="1"/>
    <col min="3847" max="3847" width="15.7109375" style="157" customWidth="1"/>
    <col min="3848" max="3848" width="19.5703125" style="157" customWidth="1"/>
    <col min="3849" max="3849" width="1.5703125" style="157" customWidth="1"/>
    <col min="3850" max="3850" width="5.42578125" style="157" customWidth="1"/>
    <col min="3851" max="4096" width="9.140625" style="157"/>
    <col min="4097" max="4097" width="0.85546875" style="157" customWidth="1"/>
    <col min="4098" max="4098" width="3.5703125" style="157" customWidth="1"/>
    <col min="4099" max="4099" width="17.42578125" style="157" customWidth="1"/>
    <col min="4100" max="4100" width="57" style="157" customWidth="1"/>
    <col min="4101" max="4101" width="16.140625" style="157" customWidth="1"/>
    <col min="4102" max="4102" width="22.140625" style="157" customWidth="1"/>
    <col min="4103" max="4103" width="15.7109375" style="157" customWidth="1"/>
    <col min="4104" max="4104" width="19.5703125" style="157" customWidth="1"/>
    <col min="4105" max="4105" width="1.5703125" style="157" customWidth="1"/>
    <col min="4106" max="4106" width="5.42578125" style="157" customWidth="1"/>
    <col min="4107" max="4352" width="9.140625" style="157"/>
    <col min="4353" max="4353" width="0.85546875" style="157" customWidth="1"/>
    <col min="4354" max="4354" width="3.5703125" style="157" customWidth="1"/>
    <col min="4355" max="4355" width="17.42578125" style="157" customWidth="1"/>
    <col min="4356" max="4356" width="57" style="157" customWidth="1"/>
    <col min="4357" max="4357" width="16.140625" style="157" customWidth="1"/>
    <col min="4358" max="4358" width="22.140625" style="157" customWidth="1"/>
    <col min="4359" max="4359" width="15.7109375" style="157" customWidth="1"/>
    <col min="4360" max="4360" width="19.5703125" style="157" customWidth="1"/>
    <col min="4361" max="4361" width="1.5703125" style="157" customWidth="1"/>
    <col min="4362" max="4362" width="5.42578125" style="157" customWidth="1"/>
    <col min="4363" max="4608" width="9.140625" style="157"/>
    <col min="4609" max="4609" width="0.85546875" style="157" customWidth="1"/>
    <col min="4610" max="4610" width="3.5703125" style="157" customWidth="1"/>
    <col min="4611" max="4611" width="17.42578125" style="157" customWidth="1"/>
    <col min="4612" max="4612" width="57" style="157" customWidth="1"/>
    <col min="4613" max="4613" width="16.140625" style="157" customWidth="1"/>
    <col min="4614" max="4614" width="22.140625" style="157" customWidth="1"/>
    <col min="4615" max="4615" width="15.7109375" style="157" customWidth="1"/>
    <col min="4616" max="4616" width="19.5703125" style="157" customWidth="1"/>
    <col min="4617" max="4617" width="1.5703125" style="157" customWidth="1"/>
    <col min="4618" max="4618" width="5.42578125" style="157" customWidth="1"/>
    <col min="4619" max="4864" width="9.140625" style="157"/>
    <col min="4865" max="4865" width="0.85546875" style="157" customWidth="1"/>
    <col min="4866" max="4866" width="3.5703125" style="157" customWidth="1"/>
    <col min="4867" max="4867" width="17.42578125" style="157" customWidth="1"/>
    <col min="4868" max="4868" width="57" style="157" customWidth="1"/>
    <col min="4869" max="4869" width="16.140625" style="157" customWidth="1"/>
    <col min="4870" max="4870" width="22.140625" style="157" customWidth="1"/>
    <col min="4871" max="4871" width="15.7109375" style="157" customWidth="1"/>
    <col min="4872" max="4872" width="19.5703125" style="157" customWidth="1"/>
    <col min="4873" max="4873" width="1.5703125" style="157" customWidth="1"/>
    <col min="4874" max="4874" width="5.42578125" style="157" customWidth="1"/>
    <col min="4875" max="5120" width="9.140625" style="157"/>
    <col min="5121" max="5121" width="0.85546875" style="157" customWidth="1"/>
    <col min="5122" max="5122" width="3.5703125" style="157" customWidth="1"/>
    <col min="5123" max="5123" width="17.42578125" style="157" customWidth="1"/>
    <col min="5124" max="5124" width="57" style="157" customWidth="1"/>
    <col min="5125" max="5125" width="16.140625" style="157" customWidth="1"/>
    <col min="5126" max="5126" width="22.140625" style="157" customWidth="1"/>
    <col min="5127" max="5127" width="15.7109375" style="157" customWidth="1"/>
    <col min="5128" max="5128" width="19.5703125" style="157" customWidth="1"/>
    <col min="5129" max="5129" width="1.5703125" style="157" customWidth="1"/>
    <col min="5130" max="5130" width="5.42578125" style="157" customWidth="1"/>
    <col min="5131" max="5376" width="9.140625" style="157"/>
    <col min="5377" max="5377" width="0.85546875" style="157" customWidth="1"/>
    <col min="5378" max="5378" width="3.5703125" style="157" customWidth="1"/>
    <col min="5379" max="5379" width="17.42578125" style="157" customWidth="1"/>
    <col min="5380" max="5380" width="57" style="157" customWidth="1"/>
    <col min="5381" max="5381" width="16.140625" style="157" customWidth="1"/>
    <col min="5382" max="5382" width="22.140625" style="157" customWidth="1"/>
    <col min="5383" max="5383" width="15.7109375" style="157" customWidth="1"/>
    <col min="5384" max="5384" width="19.5703125" style="157" customWidth="1"/>
    <col min="5385" max="5385" width="1.5703125" style="157" customWidth="1"/>
    <col min="5386" max="5386" width="5.42578125" style="157" customWidth="1"/>
    <col min="5387" max="5632" width="9.140625" style="157"/>
    <col min="5633" max="5633" width="0.85546875" style="157" customWidth="1"/>
    <col min="5634" max="5634" width="3.5703125" style="157" customWidth="1"/>
    <col min="5635" max="5635" width="17.42578125" style="157" customWidth="1"/>
    <col min="5636" max="5636" width="57" style="157" customWidth="1"/>
    <col min="5637" max="5637" width="16.140625" style="157" customWidth="1"/>
    <col min="5638" max="5638" width="22.140625" style="157" customWidth="1"/>
    <col min="5639" max="5639" width="15.7109375" style="157" customWidth="1"/>
    <col min="5640" max="5640" width="19.5703125" style="157" customWidth="1"/>
    <col min="5641" max="5641" width="1.5703125" style="157" customWidth="1"/>
    <col min="5642" max="5642" width="5.42578125" style="157" customWidth="1"/>
    <col min="5643" max="5888" width="9.140625" style="157"/>
    <col min="5889" max="5889" width="0.85546875" style="157" customWidth="1"/>
    <col min="5890" max="5890" width="3.5703125" style="157" customWidth="1"/>
    <col min="5891" max="5891" width="17.42578125" style="157" customWidth="1"/>
    <col min="5892" max="5892" width="57" style="157" customWidth="1"/>
    <col min="5893" max="5893" width="16.140625" style="157" customWidth="1"/>
    <col min="5894" max="5894" width="22.140625" style="157" customWidth="1"/>
    <col min="5895" max="5895" width="15.7109375" style="157" customWidth="1"/>
    <col min="5896" max="5896" width="19.5703125" style="157" customWidth="1"/>
    <col min="5897" max="5897" width="1.5703125" style="157" customWidth="1"/>
    <col min="5898" max="5898" width="5.42578125" style="157" customWidth="1"/>
    <col min="5899" max="6144" width="9.140625" style="157"/>
    <col min="6145" max="6145" width="0.85546875" style="157" customWidth="1"/>
    <col min="6146" max="6146" width="3.5703125" style="157" customWidth="1"/>
    <col min="6147" max="6147" width="17.42578125" style="157" customWidth="1"/>
    <col min="6148" max="6148" width="57" style="157" customWidth="1"/>
    <col min="6149" max="6149" width="16.140625" style="157" customWidth="1"/>
    <col min="6150" max="6150" width="22.140625" style="157" customWidth="1"/>
    <col min="6151" max="6151" width="15.7109375" style="157" customWidth="1"/>
    <col min="6152" max="6152" width="19.5703125" style="157" customWidth="1"/>
    <col min="6153" max="6153" width="1.5703125" style="157" customWidth="1"/>
    <col min="6154" max="6154" width="5.42578125" style="157" customWidth="1"/>
    <col min="6155" max="6400" width="9.140625" style="157"/>
    <col min="6401" max="6401" width="0.85546875" style="157" customWidth="1"/>
    <col min="6402" max="6402" width="3.5703125" style="157" customWidth="1"/>
    <col min="6403" max="6403" width="17.42578125" style="157" customWidth="1"/>
    <col min="6404" max="6404" width="57" style="157" customWidth="1"/>
    <col min="6405" max="6405" width="16.140625" style="157" customWidth="1"/>
    <col min="6406" max="6406" width="22.140625" style="157" customWidth="1"/>
    <col min="6407" max="6407" width="15.7109375" style="157" customWidth="1"/>
    <col min="6408" max="6408" width="19.5703125" style="157" customWidth="1"/>
    <col min="6409" max="6409" width="1.5703125" style="157" customWidth="1"/>
    <col min="6410" max="6410" width="5.42578125" style="157" customWidth="1"/>
    <col min="6411" max="6656" width="9.140625" style="157"/>
    <col min="6657" max="6657" width="0.85546875" style="157" customWidth="1"/>
    <col min="6658" max="6658" width="3.5703125" style="157" customWidth="1"/>
    <col min="6659" max="6659" width="17.42578125" style="157" customWidth="1"/>
    <col min="6660" max="6660" width="57" style="157" customWidth="1"/>
    <col min="6661" max="6661" width="16.140625" style="157" customWidth="1"/>
    <col min="6662" max="6662" width="22.140625" style="157" customWidth="1"/>
    <col min="6663" max="6663" width="15.7109375" style="157" customWidth="1"/>
    <col min="6664" max="6664" width="19.5703125" style="157" customWidth="1"/>
    <col min="6665" max="6665" width="1.5703125" style="157" customWidth="1"/>
    <col min="6666" max="6666" width="5.42578125" style="157" customWidth="1"/>
    <col min="6667" max="6912" width="9.140625" style="157"/>
    <col min="6913" max="6913" width="0.85546875" style="157" customWidth="1"/>
    <col min="6914" max="6914" width="3.5703125" style="157" customWidth="1"/>
    <col min="6915" max="6915" width="17.42578125" style="157" customWidth="1"/>
    <col min="6916" max="6916" width="57" style="157" customWidth="1"/>
    <col min="6917" max="6917" width="16.140625" style="157" customWidth="1"/>
    <col min="6918" max="6918" width="22.140625" style="157" customWidth="1"/>
    <col min="6919" max="6919" width="15.7109375" style="157" customWidth="1"/>
    <col min="6920" max="6920" width="19.5703125" style="157" customWidth="1"/>
    <col min="6921" max="6921" width="1.5703125" style="157" customWidth="1"/>
    <col min="6922" max="6922" width="5.42578125" style="157" customWidth="1"/>
    <col min="6923" max="7168" width="9.140625" style="157"/>
    <col min="7169" max="7169" width="0.85546875" style="157" customWidth="1"/>
    <col min="7170" max="7170" width="3.5703125" style="157" customWidth="1"/>
    <col min="7171" max="7171" width="17.42578125" style="157" customWidth="1"/>
    <col min="7172" max="7172" width="57" style="157" customWidth="1"/>
    <col min="7173" max="7173" width="16.140625" style="157" customWidth="1"/>
    <col min="7174" max="7174" width="22.140625" style="157" customWidth="1"/>
    <col min="7175" max="7175" width="15.7109375" style="157" customWidth="1"/>
    <col min="7176" max="7176" width="19.5703125" style="157" customWidth="1"/>
    <col min="7177" max="7177" width="1.5703125" style="157" customWidth="1"/>
    <col min="7178" max="7178" width="5.42578125" style="157" customWidth="1"/>
    <col min="7179" max="7424" width="9.140625" style="157"/>
    <col min="7425" max="7425" width="0.85546875" style="157" customWidth="1"/>
    <col min="7426" max="7426" width="3.5703125" style="157" customWidth="1"/>
    <col min="7427" max="7427" width="17.42578125" style="157" customWidth="1"/>
    <col min="7428" max="7428" width="57" style="157" customWidth="1"/>
    <col min="7429" max="7429" width="16.140625" style="157" customWidth="1"/>
    <col min="7430" max="7430" width="22.140625" style="157" customWidth="1"/>
    <col min="7431" max="7431" width="15.7109375" style="157" customWidth="1"/>
    <col min="7432" max="7432" width="19.5703125" style="157" customWidth="1"/>
    <col min="7433" max="7433" width="1.5703125" style="157" customWidth="1"/>
    <col min="7434" max="7434" width="5.42578125" style="157" customWidth="1"/>
    <col min="7435" max="7680" width="9.140625" style="157"/>
    <col min="7681" max="7681" width="0.85546875" style="157" customWidth="1"/>
    <col min="7682" max="7682" width="3.5703125" style="157" customWidth="1"/>
    <col min="7683" max="7683" width="17.42578125" style="157" customWidth="1"/>
    <col min="7684" max="7684" width="57" style="157" customWidth="1"/>
    <col min="7685" max="7685" width="16.140625" style="157" customWidth="1"/>
    <col min="7686" max="7686" width="22.140625" style="157" customWidth="1"/>
    <col min="7687" max="7687" width="15.7109375" style="157" customWidth="1"/>
    <col min="7688" max="7688" width="19.5703125" style="157" customWidth="1"/>
    <col min="7689" max="7689" width="1.5703125" style="157" customWidth="1"/>
    <col min="7690" max="7690" width="5.42578125" style="157" customWidth="1"/>
    <col min="7691" max="7936" width="9.140625" style="157"/>
    <col min="7937" max="7937" width="0.85546875" style="157" customWidth="1"/>
    <col min="7938" max="7938" width="3.5703125" style="157" customWidth="1"/>
    <col min="7939" max="7939" width="17.42578125" style="157" customWidth="1"/>
    <col min="7940" max="7940" width="57" style="157" customWidth="1"/>
    <col min="7941" max="7941" width="16.140625" style="157" customWidth="1"/>
    <col min="7942" max="7942" width="22.140625" style="157" customWidth="1"/>
    <col min="7943" max="7943" width="15.7109375" style="157" customWidth="1"/>
    <col min="7944" max="7944" width="19.5703125" style="157" customWidth="1"/>
    <col min="7945" max="7945" width="1.5703125" style="157" customWidth="1"/>
    <col min="7946" max="7946" width="5.42578125" style="157" customWidth="1"/>
    <col min="7947" max="8192" width="9.140625" style="157"/>
    <col min="8193" max="8193" width="0.85546875" style="157" customWidth="1"/>
    <col min="8194" max="8194" width="3.5703125" style="157" customWidth="1"/>
    <col min="8195" max="8195" width="17.42578125" style="157" customWidth="1"/>
    <col min="8196" max="8196" width="57" style="157" customWidth="1"/>
    <col min="8197" max="8197" width="16.140625" style="157" customWidth="1"/>
    <col min="8198" max="8198" width="22.140625" style="157" customWidth="1"/>
    <col min="8199" max="8199" width="15.7109375" style="157" customWidth="1"/>
    <col min="8200" max="8200" width="19.5703125" style="157" customWidth="1"/>
    <col min="8201" max="8201" width="1.5703125" style="157" customWidth="1"/>
    <col min="8202" max="8202" width="5.42578125" style="157" customWidth="1"/>
    <col min="8203" max="8448" width="9.140625" style="157"/>
    <col min="8449" max="8449" width="0.85546875" style="157" customWidth="1"/>
    <col min="8450" max="8450" width="3.5703125" style="157" customWidth="1"/>
    <col min="8451" max="8451" width="17.42578125" style="157" customWidth="1"/>
    <col min="8452" max="8452" width="57" style="157" customWidth="1"/>
    <col min="8453" max="8453" width="16.140625" style="157" customWidth="1"/>
    <col min="8454" max="8454" width="22.140625" style="157" customWidth="1"/>
    <col min="8455" max="8455" width="15.7109375" style="157" customWidth="1"/>
    <col min="8456" max="8456" width="19.5703125" style="157" customWidth="1"/>
    <col min="8457" max="8457" width="1.5703125" style="157" customWidth="1"/>
    <col min="8458" max="8458" width="5.42578125" style="157" customWidth="1"/>
    <col min="8459" max="8704" width="9.140625" style="157"/>
    <col min="8705" max="8705" width="0.85546875" style="157" customWidth="1"/>
    <col min="8706" max="8706" width="3.5703125" style="157" customWidth="1"/>
    <col min="8707" max="8707" width="17.42578125" style="157" customWidth="1"/>
    <col min="8708" max="8708" width="57" style="157" customWidth="1"/>
    <col min="8709" max="8709" width="16.140625" style="157" customWidth="1"/>
    <col min="8710" max="8710" width="22.140625" style="157" customWidth="1"/>
    <col min="8711" max="8711" width="15.7109375" style="157" customWidth="1"/>
    <col min="8712" max="8712" width="19.5703125" style="157" customWidth="1"/>
    <col min="8713" max="8713" width="1.5703125" style="157" customWidth="1"/>
    <col min="8714" max="8714" width="5.42578125" style="157" customWidth="1"/>
    <col min="8715" max="8960" width="9.140625" style="157"/>
    <col min="8961" max="8961" width="0.85546875" style="157" customWidth="1"/>
    <col min="8962" max="8962" width="3.5703125" style="157" customWidth="1"/>
    <col min="8963" max="8963" width="17.42578125" style="157" customWidth="1"/>
    <col min="8964" max="8964" width="57" style="157" customWidth="1"/>
    <col min="8965" max="8965" width="16.140625" style="157" customWidth="1"/>
    <col min="8966" max="8966" width="22.140625" style="157" customWidth="1"/>
    <col min="8967" max="8967" width="15.7109375" style="157" customWidth="1"/>
    <col min="8968" max="8968" width="19.5703125" style="157" customWidth="1"/>
    <col min="8969" max="8969" width="1.5703125" style="157" customWidth="1"/>
    <col min="8970" max="8970" width="5.42578125" style="157" customWidth="1"/>
    <col min="8971" max="9216" width="9.140625" style="157"/>
    <col min="9217" max="9217" width="0.85546875" style="157" customWidth="1"/>
    <col min="9218" max="9218" width="3.5703125" style="157" customWidth="1"/>
    <col min="9219" max="9219" width="17.42578125" style="157" customWidth="1"/>
    <col min="9220" max="9220" width="57" style="157" customWidth="1"/>
    <col min="9221" max="9221" width="16.140625" style="157" customWidth="1"/>
    <col min="9222" max="9222" width="22.140625" style="157" customWidth="1"/>
    <col min="9223" max="9223" width="15.7109375" style="157" customWidth="1"/>
    <col min="9224" max="9224" width="19.5703125" style="157" customWidth="1"/>
    <col min="9225" max="9225" width="1.5703125" style="157" customWidth="1"/>
    <col min="9226" max="9226" width="5.42578125" style="157" customWidth="1"/>
    <col min="9227" max="9472" width="9.140625" style="157"/>
    <col min="9473" max="9473" width="0.85546875" style="157" customWidth="1"/>
    <col min="9474" max="9474" width="3.5703125" style="157" customWidth="1"/>
    <col min="9475" max="9475" width="17.42578125" style="157" customWidth="1"/>
    <col min="9476" max="9476" width="57" style="157" customWidth="1"/>
    <col min="9477" max="9477" width="16.140625" style="157" customWidth="1"/>
    <col min="9478" max="9478" width="22.140625" style="157" customWidth="1"/>
    <col min="9479" max="9479" width="15.7109375" style="157" customWidth="1"/>
    <col min="9480" max="9480" width="19.5703125" style="157" customWidth="1"/>
    <col min="9481" max="9481" width="1.5703125" style="157" customWidth="1"/>
    <col min="9482" max="9482" width="5.42578125" style="157" customWidth="1"/>
    <col min="9483" max="9728" width="9.140625" style="157"/>
    <col min="9729" max="9729" width="0.85546875" style="157" customWidth="1"/>
    <col min="9730" max="9730" width="3.5703125" style="157" customWidth="1"/>
    <col min="9731" max="9731" width="17.42578125" style="157" customWidth="1"/>
    <col min="9732" max="9732" width="57" style="157" customWidth="1"/>
    <col min="9733" max="9733" width="16.140625" style="157" customWidth="1"/>
    <col min="9734" max="9734" width="22.140625" style="157" customWidth="1"/>
    <col min="9735" max="9735" width="15.7109375" style="157" customWidth="1"/>
    <col min="9736" max="9736" width="19.5703125" style="157" customWidth="1"/>
    <col min="9737" max="9737" width="1.5703125" style="157" customWidth="1"/>
    <col min="9738" max="9738" width="5.42578125" style="157" customWidth="1"/>
    <col min="9739" max="9984" width="9.140625" style="157"/>
    <col min="9985" max="9985" width="0.85546875" style="157" customWidth="1"/>
    <col min="9986" max="9986" width="3.5703125" style="157" customWidth="1"/>
    <col min="9987" max="9987" width="17.42578125" style="157" customWidth="1"/>
    <col min="9988" max="9988" width="57" style="157" customWidth="1"/>
    <col min="9989" max="9989" width="16.140625" style="157" customWidth="1"/>
    <col min="9990" max="9990" width="22.140625" style="157" customWidth="1"/>
    <col min="9991" max="9991" width="15.7109375" style="157" customWidth="1"/>
    <col min="9992" max="9992" width="19.5703125" style="157" customWidth="1"/>
    <col min="9993" max="9993" width="1.5703125" style="157" customWidth="1"/>
    <col min="9994" max="9994" width="5.42578125" style="157" customWidth="1"/>
    <col min="9995" max="10240" width="9.140625" style="157"/>
    <col min="10241" max="10241" width="0.85546875" style="157" customWidth="1"/>
    <col min="10242" max="10242" width="3.5703125" style="157" customWidth="1"/>
    <col min="10243" max="10243" width="17.42578125" style="157" customWidth="1"/>
    <col min="10244" max="10244" width="57" style="157" customWidth="1"/>
    <col min="10245" max="10245" width="16.140625" style="157" customWidth="1"/>
    <col min="10246" max="10246" width="22.140625" style="157" customWidth="1"/>
    <col min="10247" max="10247" width="15.7109375" style="157" customWidth="1"/>
    <col min="10248" max="10248" width="19.5703125" style="157" customWidth="1"/>
    <col min="10249" max="10249" width="1.5703125" style="157" customWidth="1"/>
    <col min="10250" max="10250" width="5.42578125" style="157" customWidth="1"/>
    <col min="10251" max="10496" width="9.140625" style="157"/>
    <col min="10497" max="10497" width="0.85546875" style="157" customWidth="1"/>
    <col min="10498" max="10498" width="3.5703125" style="157" customWidth="1"/>
    <col min="10499" max="10499" width="17.42578125" style="157" customWidth="1"/>
    <col min="10500" max="10500" width="57" style="157" customWidth="1"/>
    <col min="10501" max="10501" width="16.140625" style="157" customWidth="1"/>
    <col min="10502" max="10502" width="22.140625" style="157" customWidth="1"/>
    <col min="10503" max="10503" width="15.7109375" style="157" customWidth="1"/>
    <col min="10504" max="10504" width="19.5703125" style="157" customWidth="1"/>
    <col min="10505" max="10505" width="1.5703125" style="157" customWidth="1"/>
    <col min="10506" max="10506" width="5.42578125" style="157" customWidth="1"/>
    <col min="10507" max="10752" width="9.140625" style="157"/>
    <col min="10753" max="10753" width="0.85546875" style="157" customWidth="1"/>
    <col min="10754" max="10754" width="3.5703125" style="157" customWidth="1"/>
    <col min="10755" max="10755" width="17.42578125" style="157" customWidth="1"/>
    <col min="10756" max="10756" width="57" style="157" customWidth="1"/>
    <col min="10757" max="10757" width="16.140625" style="157" customWidth="1"/>
    <col min="10758" max="10758" width="22.140625" style="157" customWidth="1"/>
    <col min="10759" max="10759" width="15.7109375" style="157" customWidth="1"/>
    <col min="10760" max="10760" width="19.5703125" style="157" customWidth="1"/>
    <col min="10761" max="10761" width="1.5703125" style="157" customWidth="1"/>
    <col min="10762" max="10762" width="5.42578125" style="157" customWidth="1"/>
    <col min="10763" max="11008" width="9.140625" style="157"/>
    <col min="11009" max="11009" width="0.85546875" style="157" customWidth="1"/>
    <col min="11010" max="11010" width="3.5703125" style="157" customWidth="1"/>
    <col min="11011" max="11011" width="17.42578125" style="157" customWidth="1"/>
    <col min="11012" max="11012" width="57" style="157" customWidth="1"/>
    <col min="11013" max="11013" width="16.140625" style="157" customWidth="1"/>
    <col min="11014" max="11014" width="22.140625" style="157" customWidth="1"/>
    <col min="11015" max="11015" width="15.7109375" style="157" customWidth="1"/>
    <col min="11016" max="11016" width="19.5703125" style="157" customWidth="1"/>
    <col min="11017" max="11017" width="1.5703125" style="157" customWidth="1"/>
    <col min="11018" max="11018" width="5.42578125" style="157" customWidth="1"/>
    <col min="11019" max="11264" width="9.140625" style="157"/>
    <col min="11265" max="11265" width="0.85546875" style="157" customWidth="1"/>
    <col min="11266" max="11266" width="3.5703125" style="157" customWidth="1"/>
    <col min="11267" max="11267" width="17.42578125" style="157" customWidth="1"/>
    <col min="11268" max="11268" width="57" style="157" customWidth="1"/>
    <col min="11269" max="11269" width="16.140625" style="157" customWidth="1"/>
    <col min="11270" max="11270" width="22.140625" style="157" customWidth="1"/>
    <col min="11271" max="11271" width="15.7109375" style="157" customWidth="1"/>
    <col min="11272" max="11272" width="19.5703125" style="157" customWidth="1"/>
    <col min="11273" max="11273" width="1.5703125" style="157" customWidth="1"/>
    <col min="11274" max="11274" width="5.42578125" style="157" customWidth="1"/>
    <col min="11275" max="11520" width="9.140625" style="157"/>
    <col min="11521" max="11521" width="0.85546875" style="157" customWidth="1"/>
    <col min="11522" max="11522" width="3.5703125" style="157" customWidth="1"/>
    <col min="11523" max="11523" width="17.42578125" style="157" customWidth="1"/>
    <col min="11524" max="11524" width="57" style="157" customWidth="1"/>
    <col min="11525" max="11525" width="16.140625" style="157" customWidth="1"/>
    <col min="11526" max="11526" width="22.140625" style="157" customWidth="1"/>
    <col min="11527" max="11527" width="15.7109375" style="157" customWidth="1"/>
    <col min="11528" max="11528" width="19.5703125" style="157" customWidth="1"/>
    <col min="11529" max="11529" width="1.5703125" style="157" customWidth="1"/>
    <col min="11530" max="11530" width="5.42578125" style="157" customWidth="1"/>
    <col min="11531" max="11776" width="9.140625" style="157"/>
    <col min="11777" max="11777" width="0.85546875" style="157" customWidth="1"/>
    <col min="11778" max="11778" width="3.5703125" style="157" customWidth="1"/>
    <col min="11779" max="11779" width="17.42578125" style="157" customWidth="1"/>
    <col min="11780" max="11780" width="57" style="157" customWidth="1"/>
    <col min="11781" max="11781" width="16.140625" style="157" customWidth="1"/>
    <col min="11782" max="11782" width="22.140625" style="157" customWidth="1"/>
    <col min="11783" max="11783" width="15.7109375" style="157" customWidth="1"/>
    <col min="11784" max="11784" width="19.5703125" style="157" customWidth="1"/>
    <col min="11785" max="11785" width="1.5703125" style="157" customWidth="1"/>
    <col min="11786" max="11786" width="5.42578125" style="157" customWidth="1"/>
    <col min="11787" max="12032" width="9.140625" style="157"/>
    <col min="12033" max="12033" width="0.85546875" style="157" customWidth="1"/>
    <col min="12034" max="12034" width="3.5703125" style="157" customWidth="1"/>
    <col min="12035" max="12035" width="17.42578125" style="157" customWidth="1"/>
    <col min="12036" max="12036" width="57" style="157" customWidth="1"/>
    <col min="12037" max="12037" width="16.140625" style="157" customWidth="1"/>
    <col min="12038" max="12038" width="22.140625" style="157" customWidth="1"/>
    <col min="12039" max="12039" width="15.7109375" style="157" customWidth="1"/>
    <col min="12040" max="12040" width="19.5703125" style="157" customWidth="1"/>
    <col min="12041" max="12041" width="1.5703125" style="157" customWidth="1"/>
    <col min="12042" max="12042" width="5.42578125" style="157" customWidth="1"/>
    <col min="12043" max="12288" width="9.140625" style="157"/>
    <col min="12289" max="12289" width="0.85546875" style="157" customWidth="1"/>
    <col min="12290" max="12290" width="3.5703125" style="157" customWidth="1"/>
    <col min="12291" max="12291" width="17.42578125" style="157" customWidth="1"/>
    <col min="12292" max="12292" width="57" style="157" customWidth="1"/>
    <col min="12293" max="12293" width="16.140625" style="157" customWidth="1"/>
    <col min="12294" max="12294" width="22.140625" style="157" customWidth="1"/>
    <col min="12295" max="12295" width="15.7109375" style="157" customWidth="1"/>
    <col min="12296" max="12296" width="19.5703125" style="157" customWidth="1"/>
    <col min="12297" max="12297" width="1.5703125" style="157" customWidth="1"/>
    <col min="12298" max="12298" width="5.42578125" style="157" customWidth="1"/>
    <col min="12299" max="12544" width="9.140625" style="157"/>
    <col min="12545" max="12545" width="0.85546875" style="157" customWidth="1"/>
    <col min="12546" max="12546" width="3.5703125" style="157" customWidth="1"/>
    <col min="12547" max="12547" width="17.42578125" style="157" customWidth="1"/>
    <col min="12548" max="12548" width="57" style="157" customWidth="1"/>
    <col min="12549" max="12549" width="16.140625" style="157" customWidth="1"/>
    <col min="12550" max="12550" width="22.140625" style="157" customWidth="1"/>
    <col min="12551" max="12551" width="15.7109375" style="157" customWidth="1"/>
    <col min="12552" max="12552" width="19.5703125" style="157" customWidth="1"/>
    <col min="12553" max="12553" width="1.5703125" style="157" customWidth="1"/>
    <col min="12554" max="12554" width="5.42578125" style="157" customWidth="1"/>
    <col min="12555" max="12800" width="9.140625" style="157"/>
    <col min="12801" max="12801" width="0.85546875" style="157" customWidth="1"/>
    <col min="12802" max="12802" width="3.5703125" style="157" customWidth="1"/>
    <col min="12803" max="12803" width="17.42578125" style="157" customWidth="1"/>
    <col min="12804" max="12804" width="57" style="157" customWidth="1"/>
    <col min="12805" max="12805" width="16.140625" style="157" customWidth="1"/>
    <col min="12806" max="12806" width="22.140625" style="157" customWidth="1"/>
    <col min="12807" max="12807" width="15.7109375" style="157" customWidth="1"/>
    <col min="12808" max="12808" width="19.5703125" style="157" customWidth="1"/>
    <col min="12809" max="12809" width="1.5703125" style="157" customWidth="1"/>
    <col min="12810" max="12810" width="5.42578125" style="157" customWidth="1"/>
    <col min="12811" max="13056" width="9.140625" style="157"/>
    <col min="13057" max="13057" width="0.85546875" style="157" customWidth="1"/>
    <col min="13058" max="13058" width="3.5703125" style="157" customWidth="1"/>
    <col min="13059" max="13059" width="17.42578125" style="157" customWidth="1"/>
    <col min="13060" max="13060" width="57" style="157" customWidth="1"/>
    <col min="13061" max="13061" width="16.140625" style="157" customWidth="1"/>
    <col min="13062" max="13062" width="22.140625" style="157" customWidth="1"/>
    <col min="13063" max="13063" width="15.7109375" style="157" customWidth="1"/>
    <col min="13064" max="13064" width="19.5703125" style="157" customWidth="1"/>
    <col min="13065" max="13065" width="1.5703125" style="157" customWidth="1"/>
    <col min="13066" max="13066" width="5.42578125" style="157" customWidth="1"/>
    <col min="13067" max="13312" width="9.140625" style="157"/>
    <col min="13313" max="13313" width="0.85546875" style="157" customWidth="1"/>
    <col min="13314" max="13314" width="3.5703125" style="157" customWidth="1"/>
    <col min="13315" max="13315" width="17.42578125" style="157" customWidth="1"/>
    <col min="13316" max="13316" width="57" style="157" customWidth="1"/>
    <col min="13317" max="13317" width="16.140625" style="157" customWidth="1"/>
    <col min="13318" max="13318" width="22.140625" style="157" customWidth="1"/>
    <col min="13319" max="13319" width="15.7109375" style="157" customWidth="1"/>
    <col min="13320" max="13320" width="19.5703125" style="157" customWidth="1"/>
    <col min="13321" max="13321" width="1.5703125" style="157" customWidth="1"/>
    <col min="13322" max="13322" width="5.42578125" style="157" customWidth="1"/>
    <col min="13323" max="13568" width="9.140625" style="157"/>
    <col min="13569" max="13569" width="0.85546875" style="157" customWidth="1"/>
    <col min="13570" max="13570" width="3.5703125" style="157" customWidth="1"/>
    <col min="13571" max="13571" width="17.42578125" style="157" customWidth="1"/>
    <col min="13572" max="13572" width="57" style="157" customWidth="1"/>
    <col min="13573" max="13573" width="16.140625" style="157" customWidth="1"/>
    <col min="13574" max="13574" width="22.140625" style="157" customWidth="1"/>
    <col min="13575" max="13575" width="15.7109375" style="157" customWidth="1"/>
    <col min="13576" max="13576" width="19.5703125" style="157" customWidth="1"/>
    <col min="13577" max="13577" width="1.5703125" style="157" customWidth="1"/>
    <col min="13578" max="13578" width="5.42578125" style="157" customWidth="1"/>
    <col min="13579" max="13824" width="9.140625" style="157"/>
    <col min="13825" max="13825" width="0.85546875" style="157" customWidth="1"/>
    <col min="13826" max="13826" width="3.5703125" style="157" customWidth="1"/>
    <col min="13827" max="13827" width="17.42578125" style="157" customWidth="1"/>
    <col min="13828" max="13828" width="57" style="157" customWidth="1"/>
    <col min="13829" max="13829" width="16.140625" style="157" customWidth="1"/>
    <col min="13830" max="13830" width="22.140625" style="157" customWidth="1"/>
    <col min="13831" max="13831" width="15.7109375" style="157" customWidth="1"/>
    <col min="13832" max="13832" width="19.5703125" style="157" customWidth="1"/>
    <col min="13833" max="13833" width="1.5703125" style="157" customWidth="1"/>
    <col min="13834" max="13834" width="5.42578125" style="157" customWidth="1"/>
    <col min="13835" max="14080" width="9.140625" style="157"/>
    <col min="14081" max="14081" width="0.85546875" style="157" customWidth="1"/>
    <col min="14082" max="14082" width="3.5703125" style="157" customWidth="1"/>
    <col min="14083" max="14083" width="17.42578125" style="157" customWidth="1"/>
    <col min="14084" max="14084" width="57" style="157" customWidth="1"/>
    <col min="14085" max="14085" width="16.140625" style="157" customWidth="1"/>
    <col min="14086" max="14086" width="22.140625" style="157" customWidth="1"/>
    <col min="14087" max="14087" width="15.7109375" style="157" customWidth="1"/>
    <col min="14088" max="14088" width="19.5703125" style="157" customWidth="1"/>
    <col min="14089" max="14089" width="1.5703125" style="157" customWidth="1"/>
    <col min="14090" max="14090" width="5.42578125" style="157" customWidth="1"/>
    <col min="14091" max="14336" width="9.140625" style="157"/>
    <col min="14337" max="14337" width="0.85546875" style="157" customWidth="1"/>
    <col min="14338" max="14338" width="3.5703125" style="157" customWidth="1"/>
    <col min="14339" max="14339" width="17.42578125" style="157" customWidth="1"/>
    <col min="14340" max="14340" width="57" style="157" customWidth="1"/>
    <col min="14341" max="14341" width="16.140625" style="157" customWidth="1"/>
    <col min="14342" max="14342" width="22.140625" style="157" customWidth="1"/>
    <col min="14343" max="14343" width="15.7109375" style="157" customWidth="1"/>
    <col min="14344" max="14344" width="19.5703125" style="157" customWidth="1"/>
    <col min="14345" max="14345" width="1.5703125" style="157" customWidth="1"/>
    <col min="14346" max="14346" width="5.42578125" style="157" customWidth="1"/>
    <col min="14347" max="14592" width="9.140625" style="157"/>
    <col min="14593" max="14593" width="0.85546875" style="157" customWidth="1"/>
    <col min="14594" max="14594" width="3.5703125" style="157" customWidth="1"/>
    <col min="14595" max="14595" width="17.42578125" style="157" customWidth="1"/>
    <col min="14596" max="14596" width="57" style="157" customWidth="1"/>
    <col min="14597" max="14597" width="16.140625" style="157" customWidth="1"/>
    <col min="14598" max="14598" width="22.140625" style="157" customWidth="1"/>
    <col min="14599" max="14599" width="15.7109375" style="157" customWidth="1"/>
    <col min="14600" max="14600" width="19.5703125" style="157" customWidth="1"/>
    <col min="14601" max="14601" width="1.5703125" style="157" customWidth="1"/>
    <col min="14602" max="14602" width="5.42578125" style="157" customWidth="1"/>
    <col min="14603" max="14848" width="9.140625" style="157"/>
    <col min="14849" max="14849" width="0.85546875" style="157" customWidth="1"/>
    <col min="14850" max="14850" width="3.5703125" style="157" customWidth="1"/>
    <col min="14851" max="14851" width="17.42578125" style="157" customWidth="1"/>
    <col min="14852" max="14852" width="57" style="157" customWidth="1"/>
    <col min="14853" max="14853" width="16.140625" style="157" customWidth="1"/>
    <col min="14854" max="14854" width="22.140625" style="157" customWidth="1"/>
    <col min="14855" max="14855" width="15.7109375" style="157" customWidth="1"/>
    <col min="14856" max="14856" width="19.5703125" style="157" customWidth="1"/>
    <col min="14857" max="14857" width="1.5703125" style="157" customWidth="1"/>
    <col min="14858" max="14858" width="5.42578125" style="157" customWidth="1"/>
    <col min="14859" max="15104" width="9.140625" style="157"/>
    <col min="15105" max="15105" width="0.85546875" style="157" customWidth="1"/>
    <col min="15106" max="15106" width="3.5703125" style="157" customWidth="1"/>
    <col min="15107" max="15107" width="17.42578125" style="157" customWidth="1"/>
    <col min="15108" max="15108" width="57" style="157" customWidth="1"/>
    <col min="15109" max="15109" width="16.140625" style="157" customWidth="1"/>
    <col min="15110" max="15110" width="22.140625" style="157" customWidth="1"/>
    <col min="15111" max="15111" width="15.7109375" style="157" customWidth="1"/>
    <col min="15112" max="15112" width="19.5703125" style="157" customWidth="1"/>
    <col min="15113" max="15113" width="1.5703125" style="157" customWidth="1"/>
    <col min="15114" max="15114" width="5.42578125" style="157" customWidth="1"/>
    <col min="15115" max="15360" width="9.140625" style="157"/>
    <col min="15361" max="15361" width="0.85546875" style="157" customWidth="1"/>
    <col min="15362" max="15362" width="3.5703125" style="157" customWidth="1"/>
    <col min="15363" max="15363" width="17.42578125" style="157" customWidth="1"/>
    <col min="15364" max="15364" width="57" style="157" customWidth="1"/>
    <col min="15365" max="15365" width="16.140625" style="157" customWidth="1"/>
    <col min="15366" max="15366" width="22.140625" style="157" customWidth="1"/>
    <col min="15367" max="15367" width="15.7109375" style="157" customWidth="1"/>
    <col min="15368" max="15368" width="19.5703125" style="157" customWidth="1"/>
    <col min="15369" max="15369" width="1.5703125" style="157" customWidth="1"/>
    <col min="15370" max="15370" width="5.42578125" style="157" customWidth="1"/>
    <col min="15371" max="15616" width="9.140625" style="157"/>
    <col min="15617" max="15617" width="0.85546875" style="157" customWidth="1"/>
    <col min="15618" max="15618" width="3.5703125" style="157" customWidth="1"/>
    <col min="15619" max="15619" width="17.42578125" style="157" customWidth="1"/>
    <col min="15620" max="15620" width="57" style="157" customWidth="1"/>
    <col min="15621" max="15621" width="16.140625" style="157" customWidth="1"/>
    <col min="15622" max="15622" width="22.140625" style="157" customWidth="1"/>
    <col min="15623" max="15623" width="15.7109375" style="157" customWidth="1"/>
    <col min="15624" max="15624" width="19.5703125" style="157" customWidth="1"/>
    <col min="15625" max="15625" width="1.5703125" style="157" customWidth="1"/>
    <col min="15626" max="15626" width="5.42578125" style="157" customWidth="1"/>
    <col min="15627" max="15872" width="9.140625" style="157"/>
    <col min="15873" max="15873" width="0.85546875" style="157" customWidth="1"/>
    <col min="15874" max="15874" width="3.5703125" style="157" customWidth="1"/>
    <col min="15875" max="15875" width="17.42578125" style="157" customWidth="1"/>
    <col min="15876" max="15876" width="57" style="157" customWidth="1"/>
    <col min="15877" max="15877" width="16.140625" style="157" customWidth="1"/>
    <col min="15878" max="15878" width="22.140625" style="157" customWidth="1"/>
    <col min="15879" max="15879" width="15.7109375" style="157" customWidth="1"/>
    <col min="15880" max="15880" width="19.5703125" style="157" customWidth="1"/>
    <col min="15881" max="15881" width="1.5703125" style="157" customWidth="1"/>
    <col min="15882" max="15882" width="5.42578125" style="157" customWidth="1"/>
    <col min="15883" max="16128" width="9.140625" style="157"/>
    <col min="16129" max="16129" width="0.85546875" style="157" customWidth="1"/>
    <col min="16130" max="16130" width="3.5703125" style="157" customWidth="1"/>
    <col min="16131" max="16131" width="17.42578125" style="157" customWidth="1"/>
    <col min="16132" max="16132" width="57" style="157" customWidth="1"/>
    <col min="16133" max="16133" width="16.140625" style="157" customWidth="1"/>
    <col min="16134" max="16134" width="22.140625" style="157" customWidth="1"/>
    <col min="16135" max="16135" width="15.7109375" style="157" customWidth="1"/>
    <col min="16136" max="16136" width="19.5703125" style="157" customWidth="1"/>
    <col min="16137" max="16137" width="1.5703125" style="157" customWidth="1"/>
    <col min="16138" max="16138" width="5.42578125" style="157" customWidth="1"/>
    <col min="16139" max="16384" width="9.140625" style="157"/>
  </cols>
  <sheetData>
    <row r="1" spans="2:12" s="46" customFormat="1" ht="12.75" hidden="1" x14ac:dyDescent="0.25">
      <c r="E1" s="1"/>
      <c r="F1" s="2"/>
      <c r="G1" s="3"/>
      <c r="H1" s="4"/>
      <c r="I1" s="47"/>
      <c r="J1" s="48"/>
    </row>
    <row r="2" spans="2:12" s="46" customFormat="1" ht="12.75" hidden="1" x14ac:dyDescent="0.25">
      <c r="F2" s="49"/>
      <c r="G2" s="50"/>
      <c r="H2" s="51"/>
      <c r="I2" s="52"/>
      <c r="J2" s="48"/>
    </row>
    <row r="3" spans="2:12" s="46" customFormat="1" ht="12.75" hidden="1" x14ac:dyDescent="0.25">
      <c r="E3" s="1"/>
      <c r="F3" s="49"/>
      <c r="G3" s="50"/>
      <c r="H3" s="4"/>
      <c r="I3" s="47"/>
      <c r="J3" s="48"/>
    </row>
    <row r="4" spans="2:12" s="46" customFormat="1" ht="18.75" hidden="1" x14ac:dyDescent="0.25">
      <c r="E4" s="53" t="s">
        <v>0</v>
      </c>
      <c r="F4" s="49"/>
      <c r="G4" s="50"/>
      <c r="H4" s="4"/>
      <c r="I4" s="47"/>
      <c r="J4" s="48"/>
    </row>
    <row r="5" spans="2:12" s="46" customFormat="1" ht="14.25" hidden="1" customHeight="1" x14ac:dyDescent="0.25">
      <c r="E5" s="5"/>
      <c r="F5" s="3"/>
      <c r="G5" s="6"/>
      <c r="H5" s="1"/>
      <c r="I5" s="54"/>
      <c r="J5" s="48"/>
    </row>
    <row r="6" spans="2:12" s="55" customFormat="1" ht="13.5" customHeight="1" x14ac:dyDescent="0.25">
      <c r="D6" s="56"/>
      <c r="E6" s="57"/>
      <c r="F6" s="58" t="s">
        <v>1</v>
      </c>
      <c r="G6" s="59"/>
      <c r="I6" s="54"/>
      <c r="J6" s="60"/>
    </row>
    <row r="7" spans="2:12" s="55" customFormat="1" ht="13.5" customHeight="1" x14ac:dyDescent="0.25">
      <c r="D7" s="56"/>
      <c r="F7" s="58" t="s">
        <v>2</v>
      </c>
      <c r="G7" s="59"/>
      <c r="I7" s="54"/>
      <c r="J7" s="61"/>
    </row>
    <row r="8" spans="2:12" s="55" customFormat="1" ht="13.5" customHeight="1" x14ac:dyDescent="0.25">
      <c r="D8" s="62"/>
      <c r="F8" s="63" t="s">
        <v>3</v>
      </c>
      <c r="G8" s="64"/>
      <c r="I8" s="54"/>
      <c r="J8" s="61"/>
    </row>
    <row r="9" spans="2:12" s="55" customFormat="1" ht="13.5" customHeight="1" x14ac:dyDescent="0.25">
      <c r="D9" s="62"/>
      <c r="F9" s="58" t="s">
        <v>4</v>
      </c>
      <c r="G9" s="64"/>
      <c r="I9" s="54"/>
      <c r="J9" s="61"/>
    </row>
    <row r="10" spans="2:12" s="65" customFormat="1" ht="13.5" customHeight="1" x14ac:dyDescent="0.25">
      <c r="D10" s="56"/>
      <c r="F10" s="66" t="s">
        <v>56</v>
      </c>
      <c r="G10" s="67"/>
      <c r="I10" s="68"/>
      <c r="J10" s="61"/>
    </row>
    <row r="11" spans="2:12" s="55" customFormat="1" ht="14.25" customHeight="1" x14ac:dyDescent="0.25">
      <c r="D11" s="69"/>
      <c r="G11" s="70"/>
      <c r="I11" s="68"/>
      <c r="J11" s="61"/>
      <c r="K11" s="54"/>
      <c r="L11" s="71"/>
    </row>
    <row r="12" spans="2:12" s="55" customFormat="1" ht="14.25" customHeight="1" x14ac:dyDescent="0.25">
      <c r="D12" s="72"/>
      <c r="F12" s="72"/>
      <c r="J12" s="48"/>
    </row>
    <row r="13" spans="2:12" s="55" customFormat="1" ht="14.25" customHeight="1" thickBot="1" x14ac:dyDescent="0.3">
      <c r="B13" s="73"/>
      <c r="C13" s="74"/>
      <c r="D13" s="75"/>
      <c r="F13" s="74"/>
      <c r="G13" s="74"/>
      <c r="H13" s="74"/>
      <c r="I13" s="74"/>
      <c r="J13" s="48"/>
    </row>
    <row r="14" spans="2:12" s="55" customFormat="1" ht="14.25" customHeight="1" thickTop="1" thickBot="1" x14ac:dyDescent="0.3">
      <c r="B14" s="73"/>
      <c r="C14" s="76" t="s">
        <v>5</v>
      </c>
      <c r="D14" s="77" t="s">
        <v>6</v>
      </c>
      <c r="E14" s="78"/>
      <c r="H14" s="74"/>
      <c r="I14" s="74"/>
      <c r="J14" s="48"/>
    </row>
    <row r="15" spans="2:12" s="55" customFormat="1" ht="14.25" customHeight="1" thickTop="1" thickBot="1" x14ac:dyDescent="0.3">
      <c r="B15" s="79"/>
      <c r="C15" s="76" t="s">
        <v>7</v>
      </c>
      <c r="D15" s="77" t="s">
        <v>8</v>
      </c>
      <c r="E15" s="80">
        <v>22</v>
      </c>
      <c r="F15" s="80">
        <v>32</v>
      </c>
      <c r="G15" s="81"/>
      <c r="H15" s="82"/>
      <c r="I15" s="82"/>
      <c r="J15" s="48"/>
    </row>
    <row r="16" spans="2:12" s="55" customFormat="1" ht="14.25" customHeight="1" thickTop="1" thickBot="1" x14ac:dyDescent="0.35">
      <c r="C16" s="76" t="s">
        <v>9</v>
      </c>
      <c r="D16" s="77" t="s">
        <v>10</v>
      </c>
      <c r="E16" s="83"/>
      <c r="F16" s="74"/>
      <c r="G16" s="74"/>
      <c r="H16" s="74"/>
      <c r="I16" s="74"/>
      <c r="J16" s="48"/>
    </row>
    <row r="17" spans="2:14" s="46" customFormat="1" ht="14.25" customHeight="1" thickTop="1" thickBot="1" x14ac:dyDescent="0.35">
      <c r="B17" s="55"/>
      <c r="C17" s="76" t="s">
        <v>11</v>
      </c>
      <c r="D17" s="77" t="s">
        <v>12</v>
      </c>
      <c r="E17" s="83"/>
      <c r="F17" s="84"/>
      <c r="G17" s="84"/>
      <c r="H17" s="84"/>
      <c r="I17" s="74"/>
      <c r="J17" s="48"/>
    </row>
    <row r="18" spans="2:14" s="46" customFormat="1" ht="14.25" customHeight="1" thickTop="1" thickBot="1" x14ac:dyDescent="0.35">
      <c r="B18" s="55"/>
      <c r="C18" s="85"/>
      <c r="D18" s="86"/>
      <c r="E18" s="83"/>
      <c r="F18" s="84"/>
      <c r="G18" s="84"/>
      <c r="H18" s="84"/>
      <c r="I18" s="74"/>
      <c r="J18" s="48"/>
    </row>
    <row r="19" spans="2:14" s="46" customFormat="1" ht="17.25" hidden="1" customHeight="1" x14ac:dyDescent="0.25">
      <c r="B19" s="7" t="s">
        <v>13</v>
      </c>
      <c r="C19" s="8" t="s">
        <v>14</v>
      </c>
      <c r="D19" s="8" t="s">
        <v>15</v>
      </c>
      <c r="E19" s="8" t="s">
        <v>16</v>
      </c>
      <c r="F19" s="8" t="s">
        <v>17</v>
      </c>
      <c r="G19" s="8" t="s">
        <v>18</v>
      </c>
      <c r="H19" s="8" t="s">
        <v>19</v>
      </c>
      <c r="I19" s="87"/>
      <c r="J19" s="9"/>
    </row>
    <row r="20" spans="2:14" s="46" customFormat="1" ht="39" thickBot="1" x14ac:dyDescent="0.3">
      <c r="B20" s="10" t="s">
        <v>13</v>
      </c>
      <c r="C20" s="11" t="s">
        <v>20</v>
      </c>
      <c r="D20" s="11" t="s">
        <v>15</v>
      </c>
      <c r="E20" s="11" t="s">
        <v>57</v>
      </c>
      <c r="F20" s="88" t="s">
        <v>21</v>
      </c>
      <c r="G20" s="12" t="s">
        <v>22</v>
      </c>
      <c r="H20" s="13" t="s">
        <v>23</v>
      </c>
      <c r="I20" s="87"/>
      <c r="J20" s="9"/>
      <c r="K20" s="89" t="s">
        <v>24</v>
      </c>
      <c r="L20" s="89" t="s">
        <v>25</v>
      </c>
      <c r="M20" s="89" t="s">
        <v>26</v>
      </c>
      <c r="N20" s="89" t="s">
        <v>27</v>
      </c>
    </row>
    <row r="21" spans="2:14" s="94" customFormat="1" ht="51.75" customHeight="1" x14ac:dyDescent="0.25">
      <c r="B21" s="14">
        <v>1</v>
      </c>
      <c r="C21" s="90">
        <f>0.2*0.35*2+0.3*0.5</f>
        <v>0.28999999999999998</v>
      </c>
      <c r="D21" s="15" t="s">
        <v>28</v>
      </c>
      <c r="E21" s="91" t="s">
        <v>58</v>
      </c>
      <c r="F21" s="92">
        <v>10280</v>
      </c>
      <c r="G21" s="16">
        <v>0</v>
      </c>
      <c r="H21" s="17">
        <f>F21*G21</f>
        <v>0</v>
      </c>
      <c r="I21" s="93"/>
      <c r="K21" s="20">
        <f t="shared" ref="K21:K39" si="0">G21*M21</f>
        <v>0</v>
      </c>
      <c r="L21" s="20">
        <f t="shared" ref="L21:L39" si="1">G21*N21</f>
        <v>0</v>
      </c>
      <c r="M21" s="21">
        <f>2.55*1*0.05</f>
        <v>0.1275</v>
      </c>
      <c r="N21" s="21">
        <v>58</v>
      </c>
    </row>
    <row r="22" spans="2:14" s="46" customFormat="1" ht="52.5" customHeight="1" x14ac:dyDescent="0.25">
      <c r="B22" s="22">
        <f>B21+1</f>
        <v>2</v>
      </c>
      <c r="C22" s="95"/>
      <c r="D22" s="23" t="s">
        <v>29</v>
      </c>
      <c r="E22" s="96" t="s">
        <v>59</v>
      </c>
      <c r="F22" s="97">
        <v>7980</v>
      </c>
      <c r="G22" s="24">
        <v>0</v>
      </c>
      <c r="H22" s="25">
        <f t="shared" ref="H22:H39" si="2">F22*G22</f>
        <v>0</v>
      </c>
      <c r="I22" s="26"/>
      <c r="J22" s="55"/>
      <c r="K22" s="20">
        <f t="shared" si="0"/>
        <v>0</v>
      </c>
      <c r="L22" s="20">
        <f t="shared" si="1"/>
        <v>0</v>
      </c>
      <c r="M22" s="21">
        <f>2.65*1*0.05</f>
        <v>0.13250000000000001</v>
      </c>
      <c r="N22" s="21">
        <v>62</v>
      </c>
    </row>
    <row r="23" spans="2:14" s="46" customFormat="1" ht="52.5" customHeight="1" x14ac:dyDescent="0.25">
      <c r="B23" s="22">
        <f t="shared" ref="B23:B38" si="3">B22+1</f>
        <v>3</v>
      </c>
      <c r="C23" s="95">
        <f>0.2*0.35*2+0.3*0.5</f>
        <v>0.28999999999999998</v>
      </c>
      <c r="D23" s="23" t="s">
        <v>30</v>
      </c>
      <c r="E23" s="98" t="s">
        <v>60</v>
      </c>
      <c r="F23" s="97">
        <v>3920</v>
      </c>
      <c r="G23" s="24">
        <v>0</v>
      </c>
      <c r="H23" s="25">
        <f t="shared" si="2"/>
        <v>0</v>
      </c>
      <c r="I23" s="26"/>
      <c r="J23" s="55"/>
      <c r="K23" s="20">
        <f t="shared" si="0"/>
        <v>0</v>
      </c>
      <c r="L23" s="20">
        <f t="shared" si="1"/>
        <v>0</v>
      </c>
      <c r="M23" s="21">
        <f>0.5*0.45*0.2</f>
        <v>4.5000000000000005E-2</v>
      </c>
      <c r="N23" s="21">
        <v>16.8</v>
      </c>
    </row>
    <row r="24" spans="2:14" s="46" customFormat="1" ht="52.5" customHeight="1" x14ac:dyDescent="0.25">
      <c r="B24" s="22">
        <f t="shared" si="3"/>
        <v>4</v>
      </c>
      <c r="C24" s="95">
        <f>0.2*0.35*2+0.3*0.5</f>
        <v>0.28999999999999998</v>
      </c>
      <c r="D24" s="23" t="s">
        <v>31</v>
      </c>
      <c r="E24" s="98" t="s">
        <v>60</v>
      </c>
      <c r="F24" s="97">
        <v>2200</v>
      </c>
      <c r="G24" s="24">
        <v>0</v>
      </c>
      <c r="H24" s="25">
        <f t="shared" si="2"/>
        <v>0</v>
      </c>
      <c r="I24" s="26"/>
      <c r="J24" s="55"/>
      <c r="K24" s="20">
        <f t="shared" si="0"/>
        <v>0</v>
      </c>
      <c r="L24" s="20">
        <f t="shared" si="1"/>
        <v>0</v>
      </c>
      <c r="M24" s="21">
        <f>0.5*0.45*0.15</f>
        <v>3.3750000000000002E-2</v>
      </c>
      <c r="N24" s="21">
        <v>12</v>
      </c>
    </row>
    <row r="25" spans="2:14" s="94" customFormat="1" ht="51.75" customHeight="1" x14ac:dyDescent="0.25">
      <c r="B25" s="22">
        <v>5</v>
      </c>
      <c r="C25" s="99">
        <f>0.75*0.4*2+0.8*0.4+0.8*0.6+0.15*0.8+0.15*0.15*2</f>
        <v>1.5649999999999999</v>
      </c>
      <c r="D25" s="160" t="s">
        <v>32</v>
      </c>
      <c r="E25" s="100" t="s">
        <v>61</v>
      </c>
      <c r="F25" s="101" t="s">
        <v>33</v>
      </c>
      <c r="G25" s="24">
        <v>0</v>
      </c>
      <c r="H25" s="25">
        <v>0</v>
      </c>
      <c r="I25" s="93"/>
      <c r="K25" s="20">
        <f>G25*M25</f>
        <v>0</v>
      </c>
      <c r="L25" s="20">
        <f>G25*N25</f>
        <v>0</v>
      </c>
      <c r="M25" s="21">
        <v>0.14000000000000001</v>
      </c>
      <c r="N25" s="21">
        <v>32</v>
      </c>
    </row>
    <row r="26" spans="2:14" s="94" customFormat="1" ht="51.75" customHeight="1" x14ac:dyDescent="0.25">
      <c r="B26" s="22">
        <v>6</v>
      </c>
      <c r="C26" s="102"/>
      <c r="D26" s="161"/>
      <c r="E26" s="100" t="s">
        <v>62</v>
      </c>
      <c r="F26" s="101" t="s">
        <v>33</v>
      </c>
      <c r="G26" s="24">
        <v>0</v>
      </c>
      <c r="H26" s="25">
        <v>0</v>
      </c>
      <c r="I26" s="93"/>
      <c r="K26" s="20">
        <f>G26*M26</f>
        <v>0</v>
      </c>
      <c r="L26" s="20">
        <f>G26*N26</f>
        <v>0</v>
      </c>
      <c r="M26" s="21">
        <v>0.22</v>
      </c>
      <c r="N26" s="21">
        <v>48</v>
      </c>
    </row>
    <row r="27" spans="2:14" s="94" customFormat="1" ht="51.75" customHeight="1" x14ac:dyDescent="0.25">
      <c r="B27" s="22">
        <v>7</v>
      </c>
      <c r="C27" s="162">
        <f>0.75*0.4*2+0.8*0.4+0.8*0.6+0.15*0.8+0.15*0.15*2</f>
        <v>1.5649999999999999</v>
      </c>
      <c r="D27" s="103" t="s">
        <v>34</v>
      </c>
      <c r="E27" s="100" t="s">
        <v>63</v>
      </c>
      <c r="F27" s="101" t="s">
        <v>33</v>
      </c>
      <c r="G27" s="24">
        <v>0</v>
      </c>
      <c r="H27" s="25">
        <v>0</v>
      </c>
      <c r="I27" s="93"/>
      <c r="K27" s="20">
        <f t="shared" si="0"/>
        <v>0</v>
      </c>
      <c r="L27" s="20">
        <f t="shared" si="1"/>
        <v>0</v>
      </c>
      <c r="M27" s="21">
        <v>0.14000000000000001</v>
      </c>
      <c r="N27" s="21">
        <v>32</v>
      </c>
    </row>
    <row r="28" spans="2:14" s="94" customFormat="1" ht="51.75" customHeight="1" x14ac:dyDescent="0.25">
      <c r="B28" s="22">
        <v>8</v>
      </c>
      <c r="C28" s="163"/>
      <c r="D28" s="103" t="s">
        <v>35</v>
      </c>
      <c r="E28" s="100" t="s">
        <v>64</v>
      </c>
      <c r="F28" s="101" t="s">
        <v>33</v>
      </c>
      <c r="G28" s="24">
        <v>0</v>
      </c>
      <c r="H28" s="25">
        <v>0</v>
      </c>
      <c r="I28" s="93"/>
      <c r="K28" s="20">
        <f t="shared" si="0"/>
        <v>0</v>
      </c>
      <c r="L28" s="20">
        <f t="shared" si="1"/>
        <v>0</v>
      </c>
      <c r="M28" s="21">
        <v>0.22</v>
      </c>
      <c r="N28" s="21">
        <v>48</v>
      </c>
    </row>
    <row r="29" spans="2:14" s="94" customFormat="1" ht="62.25" customHeight="1" x14ac:dyDescent="0.25">
      <c r="B29" s="22">
        <f>B28+1</f>
        <v>9</v>
      </c>
      <c r="C29" s="104">
        <f>0.6*0.4</f>
        <v>0.24</v>
      </c>
      <c r="D29" s="105" t="s">
        <v>36</v>
      </c>
      <c r="E29" s="100" t="s">
        <v>65</v>
      </c>
      <c r="F29" s="97">
        <v>4760</v>
      </c>
      <c r="G29" s="24">
        <v>0</v>
      </c>
      <c r="H29" s="25">
        <f t="shared" si="2"/>
        <v>0</v>
      </c>
      <c r="I29" s="93"/>
      <c r="K29" s="20">
        <f t="shared" si="0"/>
        <v>0</v>
      </c>
      <c r="L29" s="20">
        <f t="shared" si="1"/>
        <v>0</v>
      </c>
      <c r="M29" s="21">
        <f>1.4*0.65*0.03</f>
        <v>2.7299999999999998E-2</v>
      </c>
      <c r="N29" s="21">
        <v>24</v>
      </c>
    </row>
    <row r="30" spans="2:14" s="94" customFormat="1" ht="62.25" customHeight="1" x14ac:dyDescent="0.25">
      <c r="B30" s="22">
        <f t="shared" si="3"/>
        <v>10</v>
      </c>
      <c r="C30" s="104">
        <f>0.6*0.4</f>
        <v>0.24</v>
      </c>
      <c r="D30" s="105" t="s">
        <v>37</v>
      </c>
      <c r="E30" s="106" t="s">
        <v>66</v>
      </c>
      <c r="F30" s="97">
        <v>4800</v>
      </c>
      <c r="G30" s="24">
        <v>0</v>
      </c>
      <c r="H30" s="25">
        <f t="shared" si="2"/>
        <v>0</v>
      </c>
      <c r="I30" s="107"/>
      <c r="K30" s="20">
        <f t="shared" si="0"/>
        <v>0</v>
      </c>
      <c r="L30" s="20">
        <f t="shared" si="1"/>
        <v>0</v>
      </c>
      <c r="M30" s="21">
        <f>1.4*0.35*0.1</f>
        <v>4.8999999999999995E-2</v>
      </c>
      <c r="N30" s="21">
        <v>30</v>
      </c>
    </row>
    <row r="31" spans="2:14" s="94" customFormat="1" ht="62.25" customHeight="1" x14ac:dyDescent="0.25">
      <c r="B31" s="22">
        <v>11</v>
      </c>
      <c r="C31" s="108"/>
      <c r="D31" s="27" t="s">
        <v>38</v>
      </c>
      <c r="E31" s="106" t="s">
        <v>67</v>
      </c>
      <c r="F31" s="97">
        <v>2900</v>
      </c>
      <c r="G31" s="24">
        <v>0</v>
      </c>
      <c r="H31" s="25">
        <f t="shared" si="2"/>
        <v>0</v>
      </c>
      <c r="I31" s="107"/>
      <c r="K31" s="20">
        <f t="shared" si="0"/>
        <v>0</v>
      </c>
      <c r="L31" s="20">
        <f t="shared" si="1"/>
        <v>0</v>
      </c>
      <c r="M31" s="21">
        <f>0.5*0.7*0.15</f>
        <v>5.2499999999999998E-2</v>
      </c>
      <c r="N31" s="21">
        <v>15</v>
      </c>
    </row>
    <row r="32" spans="2:14" s="94" customFormat="1" ht="50.25" customHeight="1" x14ac:dyDescent="0.25">
      <c r="B32" s="22">
        <v>12</v>
      </c>
      <c r="C32" s="109"/>
      <c r="D32" s="27" t="s">
        <v>39</v>
      </c>
      <c r="E32" s="110" t="s">
        <v>68</v>
      </c>
      <c r="F32" s="97">
        <v>4310</v>
      </c>
      <c r="G32" s="24">
        <v>0</v>
      </c>
      <c r="H32" s="25">
        <f t="shared" si="2"/>
        <v>0</v>
      </c>
      <c r="I32" s="111"/>
      <c r="K32" s="20">
        <f t="shared" si="0"/>
        <v>0</v>
      </c>
      <c r="L32" s="20">
        <f t="shared" si="1"/>
        <v>0</v>
      </c>
      <c r="M32" s="21">
        <f>0.65*0.65*0.1</f>
        <v>4.225000000000001E-2</v>
      </c>
      <c r="N32" s="21">
        <v>10</v>
      </c>
    </row>
    <row r="33" spans="2:14" s="94" customFormat="1" ht="42" customHeight="1" x14ac:dyDescent="0.25">
      <c r="B33" s="22">
        <f t="shared" si="3"/>
        <v>13</v>
      </c>
      <c r="C33" s="162">
        <f>0.6*0.4</f>
        <v>0.24</v>
      </c>
      <c r="D33" s="28" t="s">
        <v>40</v>
      </c>
      <c r="E33" s="110" t="s">
        <v>69</v>
      </c>
      <c r="F33" s="97">
        <v>6500</v>
      </c>
      <c r="G33" s="24">
        <v>0</v>
      </c>
      <c r="H33" s="25">
        <f t="shared" si="2"/>
        <v>0</v>
      </c>
      <c r="I33" s="93"/>
      <c r="K33" s="20">
        <f t="shared" si="0"/>
        <v>0</v>
      </c>
      <c r="L33" s="20">
        <f t="shared" si="1"/>
        <v>0</v>
      </c>
      <c r="M33" s="21">
        <f>0.9*1.4*0.01</f>
        <v>1.26E-2</v>
      </c>
      <c r="N33" s="21">
        <v>30</v>
      </c>
    </row>
    <row r="34" spans="2:14" s="94" customFormat="1" ht="42" customHeight="1" x14ac:dyDescent="0.25">
      <c r="B34" s="22">
        <f t="shared" si="3"/>
        <v>14</v>
      </c>
      <c r="C34" s="163"/>
      <c r="D34" s="27" t="s">
        <v>41</v>
      </c>
      <c r="E34" s="110" t="s">
        <v>42</v>
      </c>
      <c r="F34" s="97">
        <v>4360</v>
      </c>
      <c r="G34" s="24">
        <v>0</v>
      </c>
      <c r="H34" s="25">
        <f t="shared" si="2"/>
        <v>0</v>
      </c>
      <c r="I34" s="107"/>
      <c r="K34" s="20">
        <f t="shared" si="0"/>
        <v>0</v>
      </c>
      <c r="L34" s="20">
        <f t="shared" si="1"/>
        <v>0</v>
      </c>
      <c r="M34" s="21">
        <f>0.9*0.55*0.15</f>
        <v>7.425000000000001E-2</v>
      </c>
      <c r="N34" s="21">
        <v>27</v>
      </c>
    </row>
    <row r="35" spans="2:14" s="94" customFormat="1" ht="53.25" customHeight="1" x14ac:dyDescent="0.25">
      <c r="B35" s="22">
        <f t="shared" si="3"/>
        <v>15</v>
      </c>
      <c r="C35" s="104">
        <f>0.4*0.4*3+0.5*0.34*2</f>
        <v>0.82000000000000006</v>
      </c>
      <c r="D35" s="105" t="s">
        <v>43</v>
      </c>
      <c r="E35" s="106" t="s">
        <v>44</v>
      </c>
      <c r="F35" s="97">
        <v>4500</v>
      </c>
      <c r="G35" s="24">
        <v>0</v>
      </c>
      <c r="H35" s="25">
        <f t="shared" si="2"/>
        <v>0</v>
      </c>
      <c r="I35" s="93"/>
      <c r="K35" s="20">
        <f t="shared" si="0"/>
        <v>0</v>
      </c>
      <c r="L35" s="20">
        <f t="shared" si="1"/>
        <v>0</v>
      </c>
      <c r="M35" s="21">
        <f>1*0.55*0.15</f>
        <v>8.2500000000000004E-2</v>
      </c>
      <c r="N35" s="21">
        <v>27</v>
      </c>
    </row>
    <row r="36" spans="2:14" s="94" customFormat="1" ht="62.25" customHeight="1" x14ac:dyDescent="0.25">
      <c r="B36" s="22">
        <f t="shared" si="3"/>
        <v>16</v>
      </c>
      <c r="C36" s="112">
        <f>0.6*0.6</f>
        <v>0.36</v>
      </c>
      <c r="D36" s="105" t="s">
        <v>45</v>
      </c>
      <c r="E36" s="106" t="s">
        <v>46</v>
      </c>
      <c r="F36" s="97">
        <v>13700</v>
      </c>
      <c r="G36" s="24">
        <v>0</v>
      </c>
      <c r="H36" s="25">
        <f t="shared" si="2"/>
        <v>0</v>
      </c>
      <c r="I36" s="111"/>
      <c r="K36" s="20">
        <f t="shared" si="0"/>
        <v>0</v>
      </c>
      <c r="L36" s="20">
        <f t="shared" si="1"/>
        <v>0</v>
      </c>
      <c r="M36" s="21">
        <f>2.1*0.55*0.15</f>
        <v>0.17325000000000004</v>
      </c>
      <c r="N36" s="21">
        <v>83</v>
      </c>
    </row>
    <row r="37" spans="2:14" s="94" customFormat="1" ht="62.25" customHeight="1" x14ac:dyDescent="0.25">
      <c r="B37" s="29">
        <f t="shared" si="3"/>
        <v>17</v>
      </c>
      <c r="C37" s="112">
        <f>1.9*0.5+0.35*1.65+0.5*0.3*3</f>
        <v>1.9774999999999998</v>
      </c>
      <c r="D37" s="113" t="s">
        <v>47</v>
      </c>
      <c r="E37" s="114" t="s">
        <v>46</v>
      </c>
      <c r="F37" s="115">
        <v>20300</v>
      </c>
      <c r="G37" s="30">
        <v>0</v>
      </c>
      <c r="H37" s="25">
        <f t="shared" si="2"/>
        <v>0</v>
      </c>
      <c r="I37" s="111"/>
      <c r="K37" s="20">
        <f t="shared" si="0"/>
        <v>0</v>
      </c>
      <c r="L37" s="20">
        <f t="shared" si="1"/>
        <v>0</v>
      </c>
      <c r="M37" s="21">
        <f>2.1*0.55*0.2</f>
        <v>0.23100000000000007</v>
      </c>
      <c r="N37" s="21">
        <v>100</v>
      </c>
    </row>
    <row r="38" spans="2:14" s="94" customFormat="1" ht="61.5" customHeight="1" x14ac:dyDescent="0.25">
      <c r="B38" s="22">
        <f t="shared" si="3"/>
        <v>18</v>
      </c>
      <c r="C38" s="116"/>
      <c r="D38" s="31" t="s">
        <v>48</v>
      </c>
      <c r="E38" s="32"/>
      <c r="F38" s="97">
        <v>4410</v>
      </c>
      <c r="G38" s="33">
        <v>0</v>
      </c>
      <c r="H38" s="25">
        <f t="shared" si="2"/>
        <v>0</v>
      </c>
      <c r="I38" s="111"/>
      <c r="K38" s="20">
        <f t="shared" si="0"/>
        <v>0</v>
      </c>
      <c r="L38" s="20">
        <f t="shared" si="1"/>
        <v>0</v>
      </c>
      <c r="M38" s="21">
        <v>0</v>
      </c>
      <c r="N38" s="21">
        <v>0</v>
      </c>
    </row>
    <row r="39" spans="2:14" s="46" customFormat="1" ht="67.5" customHeight="1" thickBot="1" x14ac:dyDescent="0.3">
      <c r="B39" s="34">
        <f>B38+1</f>
        <v>19</v>
      </c>
      <c r="C39" s="117"/>
      <c r="D39" s="35" t="s">
        <v>49</v>
      </c>
      <c r="E39" s="36"/>
      <c r="F39" s="118">
        <v>3620</v>
      </c>
      <c r="G39" s="37">
        <v>0</v>
      </c>
      <c r="H39" s="38">
        <f t="shared" si="2"/>
        <v>0</v>
      </c>
      <c r="I39" s="55"/>
      <c r="J39" s="55"/>
      <c r="K39" s="20">
        <f t="shared" si="0"/>
        <v>0</v>
      </c>
      <c r="L39" s="20">
        <f t="shared" si="1"/>
        <v>0</v>
      </c>
      <c r="M39" s="21">
        <v>0</v>
      </c>
      <c r="N39" s="21">
        <v>0</v>
      </c>
    </row>
    <row r="40" spans="2:14" s="46" customFormat="1" ht="15" x14ac:dyDescent="0.25">
      <c r="B40" s="119"/>
      <c r="C40" s="65"/>
      <c r="D40" s="119"/>
      <c r="E40" s="120" t="s">
        <v>50</v>
      </c>
      <c r="F40" s="121">
        <f>SUMPRODUCT(F21:F39,$G21:$G39)</f>
        <v>0</v>
      </c>
      <c r="G40" s="122"/>
      <c r="H40" s="123">
        <f>SUM(H21:H39)</f>
        <v>0</v>
      </c>
      <c r="I40" s="55"/>
      <c r="J40" s="48"/>
    </row>
    <row r="41" spans="2:14" s="46" customFormat="1" ht="15.75" x14ac:dyDescent="0.25">
      <c r="B41" s="124"/>
      <c r="C41" s="65"/>
      <c r="E41" s="125"/>
      <c r="F41" s="126"/>
      <c r="G41" s="127"/>
      <c r="H41" s="122"/>
      <c r="I41" s="55"/>
      <c r="J41" s="48"/>
    </row>
    <row r="42" spans="2:14" s="46" customFormat="1" ht="13.5" customHeight="1" x14ac:dyDescent="0.25">
      <c r="B42" s="124"/>
      <c r="E42" s="125"/>
      <c r="F42" s="126"/>
      <c r="G42" s="122"/>
      <c r="H42" s="128"/>
      <c r="I42" s="129"/>
      <c r="J42" s="48"/>
    </row>
    <row r="43" spans="2:14" s="46" customFormat="1" ht="13.5" customHeight="1" x14ac:dyDescent="0.25">
      <c r="B43" s="124"/>
      <c r="C43" s="130"/>
      <c r="D43" s="131"/>
      <c r="E43" s="125"/>
      <c r="F43" s="126"/>
      <c r="G43" s="132"/>
      <c r="H43" s="133" t="s">
        <v>51</v>
      </c>
      <c r="I43" s="129"/>
      <c r="J43" s="48"/>
    </row>
    <row r="44" spans="2:14" s="46" customFormat="1" ht="15.75" x14ac:dyDescent="0.25">
      <c r="B44" s="119"/>
      <c r="C44" s="119"/>
      <c r="D44" s="131"/>
      <c r="E44" s="125"/>
      <c r="F44" s="126"/>
      <c r="H44" s="134">
        <f>SUM(K21:K39)</f>
        <v>0</v>
      </c>
      <c r="I44" s="135"/>
      <c r="J44" s="136"/>
    </row>
    <row r="45" spans="2:14" s="46" customFormat="1" ht="16.5" customHeight="1" x14ac:dyDescent="0.25">
      <c r="E45" s="1"/>
      <c r="H45" s="133" t="s">
        <v>52</v>
      </c>
      <c r="I45" s="135"/>
    </row>
    <row r="46" spans="2:14" s="46" customFormat="1" ht="16.5" customHeight="1" x14ac:dyDescent="0.25">
      <c r="C46" s="137"/>
      <c r="E46" s="1"/>
      <c r="G46" s="138"/>
      <c r="H46" s="134">
        <f>SUM(L21:L39)</f>
        <v>0</v>
      </c>
      <c r="I46" s="135"/>
    </row>
    <row r="47" spans="2:14" s="46" customFormat="1" ht="16.5" customHeight="1" x14ac:dyDescent="0.25">
      <c r="C47" s="137"/>
      <c r="E47" s="1"/>
      <c r="G47" s="138"/>
      <c r="I47" s="139"/>
      <c r="J47" s="55"/>
    </row>
    <row r="48" spans="2:14" s="46" customFormat="1" ht="55.5" customHeight="1" x14ac:dyDescent="0.25">
      <c r="B48" s="140"/>
      <c r="C48" s="140"/>
      <c r="D48" s="159" t="s">
        <v>70</v>
      </c>
      <c r="E48" s="159"/>
      <c r="F48" s="159"/>
      <c r="G48" s="65"/>
      <c r="I48" s="55"/>
      <c r="J48" s="141"/>
      <c r="K48" s="142"/>
      <c r="L48" s="54"/>
    </row>
    <row r="49" spans="2:13" s="46" customFormat="1" ht="55.5" customHeight="1" x14ac:dyDescent="0.25">
      <c r="B49" s="140"/>
      <c r="C49" s="140"/>
      <c r="D49" s="159" t="s">
        <v>53</v>
      </c>
      <c r="E49" s="159"/>
      <c r="F49" s="159"/>
      <c r="G49" s="131"/>
      <c r="H49" s="42"/>
      <c r="I49" s="55"/>
      <c r="J49" s="141"/>
      <c r="K49" s="142"/>
      <c r="L49" s="54"/>
    </row>
    <row r="50" spans="2:13" s="46" customFormat="1" ht="90.75" customHeight="1" x14ac:dyDescent="0.25">
      <c r="B50" s="143"/>
      <c r="C50" s="143"/>
      <c r="D50" s="159" t="s">
        <v>54</v>
      </c>
      <c r="E50" s="159"/>
      <c r="F50" s="159"/>
      <c r="G50" s="131"/>
      <c r="H50" s="1"/>
      <c r="I50" s="55"/>
      <c r="J50" s="141"/>
      <c r="K50" s="142"/>
      <c r="L50" s="54"/>
      <c r="M50" s="144"/>
    </row>
    <row r="51" spans="2:13" s="46" customFormat="1" ht="96" customHeight="1" x14ac:dyDescent="0.25">
      <c r="B51" s="145"/>
      <c r="C51" s="146"/>
      <c r="D51" s="159" t="s">
        <v>55</v>
      </c>
      <c r="E51" s="159"/>
      <c r="F51" s="159"/>
      <c r="G51" s="131"/>
      <c r="H51" s="1"/>
      <c r="I51" s="55"/>
      <c r="J51" s="141"/>
      <c r="K51" s="142"/>
      <c r="L51" s="54"/>
      <c r="M51" s="144"/>
    </row>
    <row r="52" spans="2:13" s="46" customFormat="1" ht="16.5" customHeight="1" x14ac:dyDescent="0.25">
      <c r="B52" s="147"/>
      <c r="C52" s="147"/>
      <c r="D52" s="147"/>
      <c r="E52" s="147"/>
      <c r="F52" s="148"/>
      <c r="G52" s="147"/>
      <c r="H52" s="41"/>
      <c r="I52" s="139"/>
      <c r="J52" s="48"/>
    </row>
    <row r="53" spans="2:13" s="46" customFormat="1" ht="16.5" customHeight="1" x14ac:dyDescent="0.25">
      <c r="B53" s="149"/>
      <c r="C53" s="150"/>
      <c r="D53" s="147"/>
      <c r="E53" s="147"/>
      <c r="F53" s="147"/>
      <c r="G53" s="39"/>
      <c r="H53" s="41"/>
      <c r="I53" s="139"/>
      <c r="J53" s="48"/>
    </row>
    <row r="54" spans="2:13" s="46" customFormat="1" ht="16.5" customHeight="1" x14ac:dyDescent="0.25">
      <c r="B54" s="151"/>
      <c r="C54" s="147"/>
      <c r="D54" s="147"/>
      <c r="E54" s="147"/>
      <c r="F54" s="152"/>
      <c r="G54" s="147"/>
      <c r="H54" s="41"/>
      <c r="I54" s="139"/>
      <c r="J54" s="48"/>
    </row>
    <row r="55" spans="2:13" s="46" customFormat="1" ht="16.5" customHeight="1" x14ac:dyDescent="0.25">
      <c r="B55" s="147"/>
      <c r="C55" s="147"/>
      <c r="D55" s="147"/>
      <c r="E55" s="147"/>
      <c r="F55" s="147"/>
      <c r="G55" s="147"/>
      <c r="H55" s="147"/>
      <c r="I55" s="139"/>
      <c r="J55" s="48"/>
    </row>
    <row r="56" spans="2:13" s="46" customFormat="1" ht="16.5" customHeight="1" x14ac:dyDescent="0.25">
      <c r="E56" s="1"/>
      <c r="F56" s="2"/>
      <c r="G56" s="40"/>
      <c r="H56" s="41"/>
      <c r="I56" s="139"/>
      <c r="J56" s="48"/>
    </row>
    <row r="57" spans="2:13" s="46" customFormat="1" ht="12.75" x14ac:dyDescent="0.25">
      <c r="E57" s="1"/>
      <c r="F57" s="2"/>
      <c r="G57" s="40"/>
      <c r="H57" s="41"/>
      <c r="I57" s="139"/>
      <c r="J57" s="48"/>
    </row>
    <row r="58" spans="2:13" s="46" customFormat="1" ht="15.75" x14ac:dyDescent="0.25">
      <c r="C58" s="153"/>
      <c r="E58" s="153"/>
      <c r="F58" s="2"/>
      <c r="G58" s="40"/>
      <c r="H58" s="41"/>
      <c r="I58" s="139"/>
      <c r="J58" s="48"/>
    </row>
    <row r="59" spans="2:13" s="46" customFormat="1" ht="15.75" x14ac:dyDescent="0.25">
      <c r="C59" s="153"/>
      <c r="E59" s="153"/>
      <c r="F59" s="2"/>
      <c r="G59" s="40"/>
      <c r="H59" s="41"/>
      <c r="I59" s="139"/>
      <c r="J59" s="48"/>
    </row>
    <row r="60" spans="2:13" s="46" customFormat="1" ht="29.25" customHeight="1" x14ac:dyDescent="0.25">
      <c r="C60" s="154"/>
      <c r="E60" s="154"/>
      <c r="F60" s="2"/>
      <c r="G60" s="40"/>
      <c r="H60" s="41"/>
      <c r="I60" s="139"/>
      <c r="J60" s="48"/>
    </row>
    <row r="61" spans="2:13" s="46" customFormat="1" ht="15.75" x14ac:dyDescent="0.25">
      <c r="C61" s="153"/>
      <c r="E61" s="153"/>
      <c r="F61" s="2"/>
      <c r="G61" s="40"/>
      <c r="H61" s="41"/>
      <c r="I61" s="139"/>
      <c r="J61" s="48"/>
    </row>
    <row r="62" spans="2:13" s="46" customFormat="1" ht="15.75" x14ac:dyDescent="0.25">
      <c r="C62" s="43"/>
      <c r="E62" s="43"/>
      <c r="F62" s="2"/>
      <c r="G62" s="40"/>
      <c r="H62" s="41"/>
      <c r="I62" s="139"/>
      <c r="J62" s="48"/>
    </row>
    <row r="63" spans="2:13" s="46" customFormat="1" ht="12.75" x14ac:dyDescent="0.25">
      <c r="E63" s="1"/>
      <c r="F63" s="44"/>
      <c r="G63" s="1"/>
      <c r="H63" s="155"/>
      <c r="I63" s="156"/>
      <c r="J63" s="55"/>
    </row>
    <row r="64" spans="2:13" s="46" customFormat="1" ht="12.75" x14ac:dyDescent="0.25">
      <c r="E64" s="1"/>
      <c r="F64" s="2"/>
      <c r="G64" s="3"/>
      <c r="H64" s="4"/>
      <c r="I64" s="47"/>
      <c r="J64" s="48"/>
    </row>
  </sheetData>
  <protectedRanges>
    <protectedRange sqref="D16:D18" name="Диапазон2_3_1"/>
    <protectedRange sqref="G21 G25:G39" name="Диапазон2"/>
    <protectedRange sqref="H19:I20" name="Диапазон2_1"/>
    <protectedRange sqref="G22:G24" name="Диапазон2_2"/>
  </protectedRanges>
  <mergeCells count="7">
    <mergeCell ref="D51:F51"/>
    <mergeCell ref="D25:D26"/>
    <mergeCell ref="C27:C28"/>
    <mergeCell ref="C33:C34"/>
    <mergeCell ref="D48:F48"/>
    <mergeCell ref="D49:F49"/>
    <mergeCell ref="D50:F50"/>
  </mergeCells>
  <conditionalFormatting sqref="H42:I42 I43">
    <cfRule type="cellIs" dxfId="43" priority="42" stopIfTrue="1" operator="greaterThan">
      <formula>0</formula>
    </cfRule>
  </conditionalFormatting>
  <conditionalFormatting sqref="I44:I46 C16:E18 B13:B15 C14:C15 F35 F29:F32 A19:G19">
    <cfRule type="containsText" dxfId="42" priority="41" stopIfTrue="1" operator="containsText" text="любой">
      <formula>NOT(ISERROR(SEARCH("любой",A13)))</formula>
    </cfRule>
  </conditionalFormatting>
  <conditionalFormatting sqref="H40 G41:G43">
    <cfRule type="cellIs" dxfId="41" priority="40" stopIfTrue="1" operator="greaterThan">
      <formula>0</formula>
    </cfRule>
  </conditionalFormatting>
  <conditionalFormatting sqref="I30:I31 H21:H24 H27:H39">
    <cfRule type="cellIs" dxfId="40" priority="39" stopIfTrue="1" operator="greaterThan">
      <formula>0</formula>
    </cfRule>
  </conditionalFormatting>
  <conditionalFormatting sqref="G21 G35:G39 G28:G32">
    <cfRule type="expression" dxfId="39" priority="38" stopIfTrue="1">
      <formula>$G21&gt;0</formula>
    </cfRule>
  </conditionalFormatting>
  <conditionalFormatting sqref="H19:I19">
    <cfRule type="containsText" dxfId="38" priority="37" stopIfTrue="1" operator="containsText" text="любой">
      <formula>NOT(ISERROR(SEARCH("любой",H19)))</formula>
    </cfRule>
  </conditionalFormatting>
  <conditionalFormatting sqref="E38:E39">
    <cfRule type="expression" dxfId="37" priority="36" stopIfTrue="1">
      <formula>$G38&gt;0</formula>
    </cfRule>
  </conditionalFormatting>
  <conditionalFormatting sqref="F20">
    <cfRule type="expression" dxfId="36" priority="43" stopIfTrue="1">
      <formula>#REF!=#REF!</formula>
    </cfRule>
  </conditionalFormatting>
  <conditionalFormatting sqref="C30:D30 C21:D21 C35:D37 C31">
    <cfRule type="containsText" dxfId="35" priority="35" stopIfTrue="1" operator="containsText" text="любой">
      <formula>NOT(ISERROR(SEARCH("любой",C21)))</formula>
    </cfRule>
  </conditionalFormatting>
  <conditionalFormatting sqref="D39">
    <cfRule type="containsText" dxfId="34" priority="33" stopIfTrue="1" operator="containsText" text="любой">
      <formula>NOT(ISERROR(SEARCH("любой",D39)))</formula>
    </cfRule>
  </conditionalFormatting>
  <conditionalFormatting sqref="C29:D29">
    <cfRule type="containsText" dxfId="33" priority="34" stopIfTrue="1" operator="containsText" text="любой">
      <formula>NOT(ISERROR(SEARCH("любой",C29)))</formula>
    </cfRule>
  </conditionalFormatting>
  <conditionalFormatting sqref="D38">
    <cfRule type="containsText" dxfId="32" priority="32" stopIfTrue="1" operator="containsText" text="любой">
      <formula>NOT(ISERROR(SEARCH("любой",D38)))</formula>
    </cfRule>
  </conditionalFormatting>
  <conditionalFormatting sqref="F39">
    <cfRule type="containsText" dxfId="31" priority="31" stopIfTrue="1" operator="containsText" text="любой">
      <formula>NOT(ISERROR(SEARCH("любой",F39)))</formula>
    </cfRule>
  </conditionalFormatting>
  <conditionalFormatting sqref="F38">
    <cfRule type="containsText" dxfId="30" priority="30" stopIfTrue="1" operator="containsText" text="любой">
      <formula>NOT(ISERROR(SEARCH("любой",F38)))</formula>
    </cfRule>
  </conditionalFormatting>
  <conditionalFormatting sqref="E36 E21:F21 F36:F37">
    <cfRule type="containsText" dxfId="29" priority="29" stopIfTrue="1" operator="containsText" text="любой">
      <formula>NOT(ISERROR(SEARCH("любой",E21)))</formula>
    </cfRule>
  </conditionalFormatting>
  <conditionalFormatting sqref="E37">
    <cfRule type="containsText" dxfId="28" priority="28" stopIfTrue="1" operator="containsText" text="любой">
      <formula>NOT(ISERROR(SEARCH("любой",E37)))</formula>
    </cfRule>
  </conditionalFormatting>
  <conditionalFormatting sqref="G23">
    <cfRule type="expression" dxfId="27" priority="27" stopIfTrue="1">
      <formula>$G23&gt;0</formula>
    </cfRule>
  </conditionalFormatting>
  <conditionalFormatting sqref="C23:D23">
    <cfRule type="containsText" dxfId="26" priority="26" stopIfTrue="1" operator="containsText" text="любой">
      <formula>NOT(ISERROR(SEARCH("любой",C23)))</formula>
    </cfRule>
  </conditionalFormatting>
  <conditionalFormatting sqref="F23">
    <cfRule type="containsText" dxfId="25" priority="25" stopIfTrue="1" operator="containsText" text="любой">
      <formula>NOT(ISERROR(SEARCH("любой",F23)))</formula>
    </cfRule>
  </conditionalFormatting>
  <conditionalFormatting sqref="E23">
    <cfRule type="containsText" dxfId="24" priority="24" stopIfTrue="1" operator="containsText" text="любой">
      <formula>NOT(ISERROR(SEARCH("любой",E23)))</formula>
    </cfRule>
  </conditionalFormatting>
  <conditionalFormatting sqref="G24">
    <cfRule type="expression" dxfId="23" priority="23" stopIfTrue="1">
      <formula>$G24&gt;0</formula>
    </cfRule>
  </conditionalFormatting>
  <conditionalFormatting sqref="C24">
    <cfRule type="containsText" dxfId="22" priority="22" stopIfTrue="1" operator="containsText" text="любой">
      <formula>NOT(ISERROR(SEARCH("любой",C24)))</formula>
    </cfRule>
  </conditionalFormatting>
  <conditionalFormatting sqref="F24">
    <cfRule type="containsText" dxfId="21" priority="21" stopIfTrue="1" operator="containsText" text="любой">
      <formula>NOT(ISERROR(SEARCH("любой",F24)))</formula>
    </cfRule>
  </conditionalFormatting>
  <conditionalFormatting sqref="E24">
    <cfRule type="containsText" dxfId="20" priority="20" stopIfTrue="1" operator="containsText" text="любой">
      <formula>NOT(ISERROR(SEARCH("любой",E24)))</formula>
    </cfRule>
  </conditionalFormatting>
  <conditionalFormatting sqref="G27">
    <cfRule type="expression" dxfId="19" priority="19" stopIfTrue="1">
      <formula>$G27&gt;0</formula>
    </cfRule>
  </conditionalFormatting>
  <conditionalFormatting sqref="C27">
    <cfRule type="containsText" dxfId="18" priority="18" stopIfTrue="1" operator="containsText" text="любой">
      <formula>NOT(ISERROR(SEARCH("любой",C27)))</formula>
    </cfRule>
  </conditionalFormatting>
  <conditionalFormatting sqref="F27:F28">
    <cfRule type="containsText" dxfId="17" priority="17" stopIfTrue="1" operator="containsText" text="любой">
      <formula>NOT(ISERROR(SEARCH("любой",F27)))</formula>
    </cfRule>
  </conditionalFormatting>
  <conditionalFormatting sqref="D24">
    <cfRule type="containsText" dxfId="16" priority="16" stopIfTrue="1" operator="containsText" text="любой">
      <formula>NOT(ISERROR(SEARCH("любой",D24)))</formula>
    </cfRule>
  </conditionalFormatting>
  <conditionalFormatting sqref="F33:F34">
    <cfRule type="containsText" dxfId="15" priority="15" stopIfTrue="1" operator="containsText" text="любой">
      <formula>NOT(ISERROR(SEARCH("любой",F33)))</formula>
    </cfRule>
  </conditionalFormatting>
  <conditionalFormatting sqref="I34">
    <cfRule type="cellIs" dxfId="14" priority="14" stopIfTrue="1" operator="greaterThan">
      <formula>0</formula>
    </cfRule>
  </conditionalFormatting>
  <conditionalFormatting sqref="G33:G34">
    <cfRule type="expression" dxfId="13" priority="13" stopIfTrue="1">
      <formula>$G33&gt;0</formula>
    </cfRule>
  </conditionalFormatting>
  <conditionalFormatting sqref="C33">
    <cfRule type="containsText" dxfId="12" priority="12" stopIfTrue="1" operator="containsText" text="любой">
      <formula>NOT(ISERROR(SEARCH("любой",C33)))</formula>
    </cfRule>
  </conditionalFormatting>
  <conditionalFormatting sqref="G22">
    <cfRule type="expression" dxfId="11" priority="11" stopIfTrue="1">
      <formula>$G22&gt;0</formula>
    </cfRule>
  </conditionalFormatting>
  <conditionalFormatting sqref="F22">
    <cfRule type="containsText" dxfId="10" priority="10" stopIfTrue="1" operator="containsText" text="любой">
      <formula>NOT(ISERROR(SEARCH("любой",F22)))</formula>
    </cfRule>
  </conditionalFormatting>
  <conditionalFormatting sqref="E22">
    <cfRule type="containsText" dxfId="9" priority="9" stopIfTrue="1" operator="containsText" text="любой">
      <formula>NOT(ISERROR(SEARCH("любой",E22)))</formula>
    </cfRule>
  </conditionalFormatting>
  <conditionalFormatting sqref="C22">
    <cfRule type="containsText" dxfId="8" priority="8" stopIfTrue="1" operator="containsText" text="любой">
      <formula>NOT(ISERROR(SEARCH("любой",C22)))</formula>
    </cfRule>
  </conditionalFormatting>
  <conditionalFormatting sqref="D22">
    <cfRule type="containsText" dxfId="7" priority="7" stopIfTrue="1" operator="containsText" text="любой">
      <formula>NOT(ISERROR(SEARCH("любой",D22)))</formula>
    </cfRule>
  </conditionalFormatting>
  <conditionalFormatting sqref="D15">
    <cfRule type="expression" dxfId="6" priority="44" stopIfTrue="1">
      <formula>$D$15=#REF!</formula>
    </cfRule>
  </conditionalFormatting>
  <conditionalFormatting sqref="F6:F9">
    <cfRule type="containsText" dxfId="5" priority="6" stopIfTrue="1" operator="containsText" text="любой">
      <formula>NOT(ISERROR(SEARCH("любой",F6)))</formula>
    </cfRule>
  </conditionalFormatting>
  <conditionalFormatting sqref="H25:H26">
    <cfRule type="cellIs" dxfId="4" priority="5" stopIfTrue="1" operator="greaterThan">
      <formula>0</formula>
    </cfRule>
  </conditionalFormatting>
  <conditionalFormatting sqref="G26">
    <cfRule type="expression" dxfId="3" priority="4" stopIfTrue="1">
      <formula>$G26&gt;0</formula>
    </cfRule>
  </conditionalFormatting>
  <conditionalFormatting sqref="G25">
    <cfRule type="expression" dxfId="2" priority="3" stopIfTrue="1">
      <formula>$G25&gt;0</formula>
    </cfRule>
  </conditionalFormatting>
  <conditionalFormatting sqref="C25:D25">
    <cfRule type="containsText" dxfId="1" priority="2" stopIfTrue="1" operator="containsText" text="любой">
      <formula>NOT(ISERROR(SEARCH("любой",C25)))</formula>
    </cfRule>
  </conditionalFormatting>
  <conditionalFormatting sqref="F25:F26">
    <cfRule type="containsText" dxfId="0" priority="1" stopIfTrue="1" operator="containsText" text="любой">
      <formula>NOT(ISERROR(SEARCH("любой",F25)))</formula>
    </cfRule>
  </conditionalFormatting>
  <dataValidations count="1">
    <dataValidation type="custom" allowBlank="1" showInputMessage="1" showErrorMessage="1" sqref="F41:F44 JB41:JB44 SX41:SX44 ACT41:ACT44 AMP41:AMP44 AWL41:AWL44 BGH41:BGH44 BQD41:BQD44 BZZ41:BZZ44 CJV41:CJV44 CTR41:CTR44 DDN41:DDN44 DNJ41:DNJ44 DXF41:DXF44 EHB41:EHB44 EQX41:EQX44 FAT41:FAT44 FKP41:FKP44 FUL41:FUL44 GEH41:GEH44 GOD41:GOD44 GXZ41:GXZ44 HHV41:HHV44 HRR41:HRR44 IBN41:IBN44 ILJ41:ILJ44 IVF41:IVF44 JFB41:JFB44 JOX41:JOX44 JYT41:JYT44 KIP41:KIP44 KSL41:KSL44 LCH41:LCH44 LMD41:LMD44 LVZ41:LVZ44 MFV41:MFV44 MPR41:MPR44 MZN41:MZN44 NJJ41:NJJ44 NTF41:NTF44 ODB41:ODB44 OMX41:OMX44 OWT41:OWT44 PGP41:PGP44 PQL41:PQL44 QAH41:QAH44 QKD41:QKD44 QTZ41:QTZ44 RDV41:RDV44 RNR41:RNR44 RXN41:RXN44 SHJ41:SHJ44 SRF41:SRF44 TBB41:TBB44 TKX41:TKX44 TUT41:TUT44 UEP41:UEP44 UOL41:UOL44 UYH41:UYH44 VID41:VID44 VRZ41:VRZ44 WBV41:WBV44 WLR41:WLR44 WVN41:WVN44 F65577:F65580 JB65577:JB65580 SX65577:SX65580 ACT65577:ACT65580 AMP65577:AMP65580 AWL65577:AWL65580 BGH65577:BGH65580 BQD65577:BQD65580 BZZ65577:BZZ65580 CJV65577:CJV65580 CTR65577:CTR65580 DDN65577:DDN65580 DNJ65577:DNJ65580 DXF65577:DXF65580 EHB65577:EHB65580 EQX65577:EQX65580 FAT65577:FAT65580 FKP65577:FKP65580 FUL65577:FUL65580 GEH65577:GEH65580 GOD65577:GOD65580 GXZ65577:GXZ65580 HHV65577:HHV65580 HRR65577:HRR65580 IBN65577:IBN65580 ILJ65577:ILJ65580 IVF65577:IVF65580 JFB65577:JFB65580 JOX65577:JOX65580 JYT65577:JYT65580 KIP65577:KIP65580 KSL65577:KSL65580 LCH65577:LCH65580 LMD65577:LMD65580 LVZ65577:LVZ65580 MFV65577:MFV65580 MPR65577:MPR65580 MZN65577:MZN65580 NJJ65577:NJJ65580 NTF65577:NTF65580 ODB65577:ODB65580 OMX65577:OMX65580 OWT65577:OWT65580 PGP65577:PGP65580 PQL65577:PQL65580 QAH65577:QAH65580 QKD65577:QKD65580 QTZ65577:QTZ65580 RDV65577:RDV65580 RNR65577:RNR65580 RXN65577:RXN65580 SHJ65577:SHJ65580 SRF65577:SRF65580 TBB65577:TBB65580 TKX65577:TKX65580 TUT65577:TUT65580 UEP65577:UEP65580 UOL65577:UOL65580 UYH65577:UYH65580 VID65577:VID65580 VRZ65577:VRZ65580 WBV65577:WBV65580 WLR65577:WLR65580 WVN65577:WVN65580 F131113:F131116 JB131113:JB131116 SX131113:SX131116 ACT131113:ACT131116 AMP131113:AMP131116 AWL131113:AWL131116 BGH131113:BGH131116 BQD131113:BQD131116 BZZ131113:BZZ131116 CJV131113:CJV131116 CTR131113:CTR131116 DDN131113:DDN131116 DNJ131113:DNJ131116 DXF131113:DXF131116 EHB131113:EHB131116 EQX131113:EQX131116 FAT131113:FAT131116 FKP131113:FKP131116 FUL131113:FUL131116 GEH131113:GEH131116 GOD131113:GOD131116 GXZ131113:GXZ131116 HHV131113:HHV131116 HRR131113:HRR131116 IBN131113:IBN131116 ILJ131113:ILJ131116 IVF131113:IVF131116 JFB131113:JFB131116 JOX131113:JOX131116 JYT131113:JYT131116 KIP131113:KIP131116 KSL131113:KSL131116 LCH131113:LCH131116 LMD131113:LMD131116 LVZ131113:LVZ131116 MFV131113:MFV131116 MPR131113:MPR131116 MZN131113:MZN131116 NJJ131113:NJJ131116 NTF131113:NTF131116 ODB131113:ODB131116 OMX131113:OMX131116 OWT131113:OWT131116 PGP131113:PGP131116 PQL131113:PQL131116 QAH131113:QAH131116 QKD131113:QKD131116 QTZ131113:QTZ131116 RDV131113:RDV131116 RNR131113:RNR131116 RXN131113:RXN131116 SHJ131113:SHJ131116 SRF131113:SRF131116 TBB131113:TBB131116 TKX131113:TKX131116 TUT131113:TUT131116 UEP131113:UEP131116 UOL131113:UOL131116 UYH131113:UYH131116 VID131113:VID131116 VRZ131113:VRZ131116 WBV131113:WBV131116 WLR131113:WLR131116 WVN131113:WVN131116 F196649:F196652 JB196649:JB196652 SX196649:SX196652 ACT196649:ACT196652 AMP196649:AMP196652 AWL196649:AWL196652 BGH196649:BGH196652 BQD196649:BQD196652 BZZ196649:BZZ196652 CJV196649:CJV196652 CTR196649:CTR196652 DDN196649:DDN196652 DNJ196649:DNJ196652 DXF196649:DXF196652 EHB196649:EHB196652 EQX196649:EQX196652 FAT196649:FAT196652 FKP196649:FKP196652 FUL196649:FUL196652 GEH196649:GEH196652 GOD196649:GOD196652 GXZ196649:GXZ196652 HHV196649:HHV196652 HRR196649:HRR196652 IBN196649:IBN196652 ILJ196649:ILJ196652 IVF196649:IVF196652 JFB196649:JFB196652 JOX196649:JOX196652 JYT196649:JYT196652 KIP196649:KIP196652 KSL196649:KSL196652 LCH196649:LCH196652 LMD196649:LMD196652 LVZ196649:LVZ196652 MFV196649:MFV196652 MPR196649:MPR196652 MZN196649:MZN196652 NJJ196649:NJJ196652 NTF196649:NTF196652 ODB196649:ODB196652 OMX196649:OMX196652 OWT196649:OWT196652 PGP196649:PGP196652 PQL196649:PQL196652 QAH196649:QAH196652 QKD196649:QKD196652 QTZ196649:QTZ196652 RDV196649:RDV196652 RNR196649:RNR196652 RXN196649:RXN196652 SHJ196649:SHJ196652 SRF196649:SRF196652 TBB196649:TBB196652 TKX196649:TKX196652 TUT196649:TUT196652 UEP196649:UEP196652 UOL196649:UOL196652 UYH196649:UYH196652 VID196649:VID196652 VRZ196649:VRZ196652 WBV196649:WBV196652 WLR196649:WLR196652 WVN196649:WVN196652 F262185:F262188 JB262185:JB262188 SX262185:SX262188 ACT262185:ACT262188 AMP262185:AMP262188 AWL262185:AWL262188 BGH262185:BGH262188 BQD262185:BQD262188 BZZ262185:BZZ262188 CJV262185:CJV262188 CTR262185:CTR262188 DDN262185:DDN262188 DNJ262185:DNJ262188 DXF262185:DXF262188 EHB262185:EHB262188 EQX262185:EQX262188 FAT262185:FAT262188 FKP262185:FKP262188 FUL262185:FUL262188 GEH262185:GEH262188 GOD262185:GOD262188 GXZ262185:GXZ262188 HHV262185:HHV262188 HRR262185:HRR262188 IBN262185:IBN262188 ILJ262185:ILJ262188 IVF262185:IVF262188 JFB262185:JFB262188 JOX262185:JOX262188 JYT262185:JYT262188 KIP262185:KIP262188 KSL262185:KSL262188 LCH262185:LCH262188 LMD262185:LMD262188 LVZ262185:LVZ262188 MFV262185:MFV262188 MPR262185:MPR262188 MZN262185:MZN262188 NJJ262185:NJJ262188 NTF262185:NTF262188 ODB262185:ODB262188 OMX262185:OMX262188 OWT262185:OWT262188 PGP262185:PGP262188 PQL262185:PQL262188 QAH262185:QAH262188 QKD262185:QKD262188 QTZ262185:QTZ262188 RDV262185:RDV262188 RNR262185:RNR262188 RXN262185:RXN262188 SHJ262185:SHJ262188 SRF262185:SRF262188 TBB262185:TBB262188 TKX262185:TKX262188 TUT262185:TUT262188 UEP262185:UEP262188 UOL262185:UOL262188 UYH262185:UYH262188 VID262185:VID262188 VRZ262185:VRZ262188 WBV262185:WBV262188 WLR262185:WLR262188 WVN262185:WVN262188 F327721:F327724 JB327721:JB327724 SX327721:SX327724 ACT327721:ACT327724 AMP327721:AMP327724 AWL327721:AWL327724 BGH327721:BGH327724 BQD327721:BQD327724 BZZ327721:BZZ327724 CJV327721:CJV327724 CTR327721:CTR327724 DDN327721:DDN327724 DNJ327721:DNJ327724 DXF327721:DXF327724 EHB327721:EHB327724 EQX327721:EQX327724 FAT327721:FAT327724 FKP327721:FKP327724 FUL327721:FUL327724 GEH327721:GEH327724 GOD327721:GOD327724 GXZ327721:GXZ327724 HHV327721:HHV327724 HRR327721:HRR327724 IBN327721:IBN327724 ILJ327721:ILJ327724 IVF327721:IVF327724 JFB327721:JFB327724 JOX327721:JOX327724 JYT327721:JYT327724 KIP327721:KIP327724 KSL327721:KSL327724 LCH327721:LCH327724 LMD327721:LMD327724 LVZ327721:LVZ327724 MFV327721:MFV327724 MPR327721:MPR327724 MZN327721:MZN327724 NJJ327721:NJJ327724 NTF327721:NTF327724 ODB327721:ODB327724 OMX327721:OMX327724 OWT327721:OWT327724 PGP327721:PGP327724 PQL327721:PQL327724 QAH327721:QAH327724 QKD327721:QKD327724 QTZ327721:QTZ327724 RDV327721:RDV327724 RNR327721:RNR327724 RXN327721:RXN327724 SHJ327721:SHJ327724 SRF327721:SRF327724 TBB327721:TBB327724 TKX327721:TKX327724 TUT327721:TUT327724 UEP327721:UEP327724 UOL327721:UOL327724 UYH327721:UYH327724 VID327721:VID327724 VRZ327721:VRZ327724 WBV327721:WBV327724 WLR327721:WLR327724 WVN327721:WVN327724 F393257:F393260 JB393257:JB393260 SX393257:SX393260 ACT393257:ACT393260 AMP393257:AMP393260 AWL393257:AWL393260 BGH393257:BGH393260 BQD393257:BQD393260 BZZ393257:BZZ393260 CJV393257:CJV393260 CTR393257:CTR393260 DDN393257:DDN393260 DNJ393257:DNJ393260 DXF393257:DXF393260 EHB393257:EHB393260 EQX393257:EQX393260 FAT393257:FAT393260 FKP393257:FKP393260 FUL393257:FUL393260 GEH393257:GEH393260 GOD393257:GOD393260 GXZ393257:GXZ393260 HHV393257:HHV393260 HRR393257:HRR393260 IBN393257:IBN393260 ILJ393257:ILJ393260 IVF393257:IVF393260 JFB393257:JFB393260 JOX393257:JOX393260 JYT393257:JYT393260 KIP393257:KIP393260 KSL393257:KSL393260 LCH393257:LCH393260 LMD393257:LMD393260 LVZ393257:LVZ393260 MFV393257:MFV393260 MPR393257:MPR393260 MZN393257:MZN393260 NJJ393257:NJJ393260 NTF393257:NTF393260 ODB393257:ODB393260 OMX393257:OMX393260 OWT393257:OWT393260 PGP393257:PGP393260 PQL393257:PQL393260 QAH393257:QAH393260 QKD393257:QKD393260 QTZ393257:QTZ393260 RDV393257:RDV393260 RNR393257:RNR393260 RXN393257:RXN393260 SHJ393257:SHJ393260 SRF393257:SRF393260 TBB393257:TBB393260 TKX393257:TKX393260 TUT393257:TUT393260 UEP393257:UEP393260 UOL393257:UOL393260 UYH393257:UYH393260 VID393257:VID393260 VRZ393257:VRZ393260 WBV393257:WBV393260 WLR393257:WLR393260 WVN393257:WVN393260 F458793:F458796 JB458793:JB458796 SX458793:SX458796 ACT458793:ACT458796 AMP458793:AMP458796 AWL458793:AWL458796 BGH458793:BGH458796 BQD458793:BQD458796 BZZ458793:BZZ458796 CJV458793:CJV458796 CTR458793:CTR458796 DDN458793:DDN458796 DNJ458793:DNJ458796 DXF458793:DXF458796 EHB458793:EHB458796 EQX458793:EQX458796 FAT458793:FAT458796 FKP458793:FKP458796 FUL458793:FUL458796 GEH458793:GEH458796 GOD458793:GOD458796 GXZ458793:GXZ458796 HHV458793:HHV458796 HRR458793:HRR458796 IBN458793:IBN458796 ILJ458793:ILJ458796 IVF458793:IVF458796 JFB458793:JFB458796 JOX458793:JOX458796 JYT458793:JYT458796 KIP458793:KIP458796 KSL458793:KSL458796 LCH458793:LCH458796 LMD458793:LMD458796 LVZ458793:LVZ458796 MFV458793:MFV458796 MPR458793:MPR458796 MZN458793:MZN458796 NJJ458793:NJJ458796 NTF458793:NTF458796 ODB458793:ODB458796 OMX458793:OMX458796 OWT458793:OWT458796 PGP458793:PGP458796 PQL458793:PQL458796 QAH458793:QAH458796 QKD458793:QKD458796 QTZ458793:QTZ458796 RDV458793:RDV458796 RNR458793:RNR458796 RXN458793:RXN458796 SHJ458793:SHJ458796 SRF458793:SRF458796 TBB458793:TBB458796 TKX458793:TKX458796 TUT458793:TUT458796 UEP458793:UEP458796 UOL458793:UOL458796 UYH458793:UYH458796 VID458793:VID458796 VRZ458793:VRZ458796 WBV458793:WBV458796 WLR458793:WLR458796 WVN458793:WVN458796 F524329:F524332 JB524329:JB524332 SX524329:SX524332 ACT524329:ACT524332 AMP524329:AMP524332 AWL524329:AWL524332 BGH524329:BGH524332 BQD524329:BQD524332 BZZ524329:BZZ524332 CJV524329:CJV524332 CTR524329:CTR524332 DDN524329:DDN524332 DNJ524329:DNJ524332 DXF524329:DXF524332 EHB524329:EHB524332 EQX524329:EQX524332 FAT524329:FAT524332 FKP524329:FKP524332 FUL524329:FUL524332 GEH524329:GEH524332 GOD524329:GOD524332 GXZ524329:GXZ524332 HHV524329:HHV524332 HRR524329:HRR524332 IBN524329:IBN524332 ILJ524329:ILJ524332 IVF524329:IVF524332 JFB524329:JFB524332 JOX524329:JOX524332 JYT524329:JYT524332 KIP524329:KIP524332 KSL524329:KSL524332 LCH524329:LCH524332 LMD524329:LMD524332 LVZ524329:LVZ524332 MFV524329:MFV524332 MPR524329:MPR524332 MZN524329:MZN524332 NJJ524329:NJJ524332 NTF524329:NTF524332 ODB524329:ODB524332 OMX524329:OMX524332 OWT524329:OWT524332 PGP524329:PGP524332 PQL524329:PQL524332 QAH524329:QAH524332 QKD524329:QKD524332 QTZ524329:QTZ524332 RDV524329:RDV524332 RNR524329:RNR524332 RXN524329:RXN524332 SHJ524329:SHJ524332 SRF524329:SRF524332 TBB524329:TBB524332 TKX524329:TKX524332 TUT524329:TUT524332 UEP524329:UEP524332 UOL524329:UOL524332 UYH524329:UYH524332 VID524329:VID524332 VRZ524329:VRZ524332 WBV524329:WBV524332 WLR524329:WLR524332 WVN524329:WVN524332 F589865:F589868 JB589865:JB589868 SX589865:SX589868 ACT589865:ACT589868 AMP589865:AMP589868 AWL589865:AWL589868 BGH589865:BGH589868 BQD589865:BQD589868 BZZ589865:BZZ589868 CJV589865:CJV589868 CTR589865:CTR589868 DDN589865:DDN589868 DNJ589865:DNJ589868 DXF589865:DXF589868 EHB589865:EHB589868 EQX589865:EQX589868 FAT589865:FAT589868 FKP589865:FKP589868 FUL589865:FUL589868 GEH589865:GEH589868 GOD589865:GOD589868 GXZ589865:GXZ589868 HHV589865:HHV589868 HRR589865:HRR589868 IBN589865:IBN589868 ILJ589865:ILJ589868 IVF589865:IVF589868 JFB589865:JFB589868 JOX589865:JOX589868 JYT589865:JYT589868 KIP589865:KIP589868 KSL589865:KSL589868 LCH589865:LCH589868 LMD589865:LMD589868 LVZ589865:LVZ589868 MFV589865:MFV589868 MPR589865:MPR589868 MZN589865:MZN589868 NJJ589865:NJJ589868 NTF589865:NTF589868 ODB589865:ODB589868 OMX589865:OMX589868 OWT589865:OWT589868 PGP589865:PGP589868 PQL589865:PQL589868 QAH589865:QAH589868 QKD589865:QKD589868 QTZ589865:QTZ589868 RDV589865:RDV589868 RNR589865:RNR589868 RXN589865:RXN589868 SHJ589865:SHJ589868 SRF589865:SRF589868 TBB589865:TBB589868 TKX589865:TKX589868 TUT589865:TUT589868 UEP589865:UEP589868 UOL589865:UOL589868 UYH589865:UYH589868 VID589865:VID589868 VRZ589865:VRZ589868 WBV589865:WBV589868 WLR589865:WLR589868 WVN589865:WVN589868 F655401:F655404 JB655401:JB655404 SX655401:SX655404 ACT655401:ACT655404 AMP655401:AMP655404 AWL655401:AWL655404 BGH655401:BGH655404 BQD655401:BQD655404 BZZ655401:BZZ655404 CJV655401:CJV655404 CTR655401:CTR655404 DDN655401:DDN655404 DNJ655401:DNJ655404 DXF655401:DXF655404 EHB655401:EHB655404 EQX655401:EQX655404 FAT655401:FAT655404 FKP655401:FKP655404 FUL655401:FUL655404 GEH655401:GEH655404 GOD655401:GOD655404 GXZ655401:GXZ655404 HHV655401:HHV655404 HRR655401:HRR655404 IBN655401:IBN655404 ILJ655401:ILJ655404 IVF655401:IVF655404 JFB655401:JFB655404 JOX655401:JOX655404 JYT655401:JYT655404 KIP655401:KIP655404 KSL655401:KSL655404 LCH655401:LCH655404 LMD655401:LMD655404 LVZ655401:LVZ655404 MFV655401:MFV655404 MPR655401:MPR655404 MZN655401:MZN655404 NJJ655401:NJJ655404 NTF655401:NTF655404 ODB655401:ODB655404 OMX655401:OMX655404 OWT655401:OWT655404 PGP655401:PGP655404 PQL655401:PQL655404 QAH655401:QAH655404 QKD655401:QKD655404 QTZ655401:QTZ655404 RDV655401:RDV655404 RNR655401:RNR655404 RXN655401:RXN655404 SHJ655401:SHJ655404 SRF655401:SRF655404 TBB655401:TBB655404 TKX655401:TKX655404 TUT655401:TUT655404 UEP655401:UEP655404 UOL655401:UOL655404 UYH655401:UYH655404 VID655401:VID655404 VRZ655401:VRZ655404 WBV655401:WBV655404 WLR655401:WLR655404 WVN655401:WVN655404 F720937:F720940 JB720937:JB720940 SX720937:SX720940 ACT720937:ACT720940 AMP720937:AMP720940 AWL720937:AWL720940 BGH720937:BGH720940 BQD720937:BQD720940 BZZ720937:BZZ720940 CJV720937:CJV720940 CTR720937:CTR720940 DDN720937:DDN720940 DNJ720937:DNJ720940 DXF720937:DXF720940 EHB720937:EHB720940 EQX720937:EQX720940 FAT720937:FAT720940 FKP720937:FKP720940 FUL720937:FUL720940 GEH720937:GEH720940 GOD720937:GOD720940 GXZ720937:GXZ720940 HHV720937:HHV720940 HRR720937:HRR720940 IBN720937:IBN720940 ILJ720937:ILJ720940 IVF720937:IVF720940 JFB720937:JFB720940 JOX720937:JOX720940 JYT720937:JYT720940 KIP720937:KIP720940 KSL720937:KSL720940 LCH720937:LCH720940 LMD720937:LMD720940 LVZ720937:LVZ720940 MFV720937:MFV720940 MPR720937:MPR720940 MZN720937:MZN720940 NJJ720937:NJJ720940 NTF720937:NTF720940 ODB720937:ODB720940 OMX720937:OMX720940 OWT720937:OWT720940 PGP720937:PGP720940 PQL720937:PQL720940 QAH720937:QAH720940 QKD720937:QKD720940 QTZ720937:QTZ720940 RDV720937:RDV720940 RNR720937:RNR720940 RXN720937:RXN720940 SHJ720937:SHJ720940 SRF720937:SRF720940 TBB720937:TBB720940 TKX720937:TKX720940 TUT720937:TUT720940 UEP720937:UEP720940 UOL720937:UOL720940 UYH720937:UYH720940 VID720937:VID720940 VRZ720937:VRZ720940 WBV720937:WBV720940 WLR720937:WLR720940 WVN720937:WVN720940 F786473:F786476 JB786473:JB786476 SX786473:SX786476 ACT786473:ACT786476 AMP786473:AMP786476 AWL786473:AWL786476 BGH786473:BGH786476 BQD786473:BQD786476 BZZ786473:BZZ786476 CJV786473:CJV786476 CTR786473:CTR786476 DDN786473:DDN786476 DNJ786473:DNJ786476 DXF786473:DXF786476 EHB786473:EHB786476 EQX786473:EQX786476 FAT786473:FAT786476 FKP786473:FKP786476 FUL786473:FUL786476 GEH786473:GEH786476 GOD786473:GOD786476 GXZ786473:GXZ786476 HHV786473:HHV786476 HRR786473:HRR786476 IBN786473:IBN786476 ILJ786473:ILJ786476 IVF786473:IVF786476 JFB786473:JFB786476 JOX786473:JOX786476 JYT786473:JYT786476 KIP786473:KIP786476 KSL786473:KSL786476 LCH786473:LCH786476 LMD786473:LMD786476 LVZ786473:LVZ786476 MFV786473:MFV786476 MPR786473:MPR786476 MZN786473:MZN786476 NJJ786473:NJJ786476 NTF786473:NTF786476 ODB786473:ODB786476 OMX786473:OMX786476 OWT786473:OWT786476 PGP786473:PGP786476 PQL786473:PQL786476 QAH786473:QAH786476 QKD786473:QKD786476 QTZ786473:QTZ786476 RDV786473:RDV786476 RNR786473:RNR786476 RXN786473:RXN786476 SHJ786473:SHJ786476 SRF786473:SRF786476 TBB786473:TBB786476 TKX786473:TKX786476 TUT786473:TUT786476 UEP786473:UEP786476 UOL786473:UOL786476 UYH786473:UYH786476 VID786473:VID786476 VRZ786473:VRZ786476 WBV786473:WBV786476 WLR786473:WLR786476 WVN786473:WVN786476 F852009:F852012 JB852009:JB852012 SX852009:SX852012 ACT852009:ACT852012 AMP852009:AMP852012 AWL852009:AWL852012 BGH852009:BGH852012 BQD852009:BQD852012 BZZ852009:BZZ852012 CJV852009:CJV852012 CTR852009:CTR852012 DDN852009:DDN852012 DNJ852009:DNJ852012 DXF852009:DXF852012 EHB852009:EHB852012 EQX852009:EQX852012 FAT852009:FAT852012 FKP852009:FKP852012 FUL852009:FUL852012 GEH852009:GEH852012 GOD852009:GOD852012 GXZ852009:GXZ852012 HHV852009:HHV852012 HRR852009:HRR852012 IBN852009:IBN852012 ILJ852009:ILJ852012 IVF852009:IVF852012 JFB852009:JFB852012 JOX852009:JOX852012 JYT852009:JYT852012 KIP852009:KIP852012 KSL852009:KSL852012 LCH852009:LCH852012 LMD852009:LMD852012 LVZ852009:LVZ852012 MFV852009:MFV852012 MPR852009:MPR852012 MZN852009:MZN852012 NJJ852009:NJJ852012 NTF852009:NTF852012 ODB852009:ODB852012 OMX852009:OMX852012 OWT852009:OWT852012 PGP852009:PGP852012 PQL852009:PQL852012 QAH852009:QAH852012 QKD852009:QKD852012 QTZ852009:QTZ852012 RDV852009:RDV852012 RNR852009:RNR852012 RXN852009:RXN852012 SHJ852009:SHJ852012 SRF852009:SRF852012 TBB852009:TBB852012 TKX852009:TKX852012 TUT852009:TUT852012 UEP852009:UEP852012 UOL852009:UOL852012 UYH852009:UYH852012 VID852009:VID852012 VRZ852009:VRZ852012 WBV852009:WBV852012 WLR852009:WLR852012 WVN852009:WVN852012 F917545:F917548 JB917545:JB917548 SX917545:SX917548 ACT917545:ACT917548 AMP917545:AMP917548 AWL917545:AWL917548 BGH917545:BGH917548 BQD917545:BQD917548 BZZ917545:BZZ917548 CJV917545:CJV917548 CTR917545:CTR917548 DDN917545:DDN917548 DNJ917545:DNJ917548 DXF917545:DXF917548 EHB917545:EHB917548 EQX917545:EQX917548 FAT917545:FAT917548 FKP917545:FKP917548 FUL917545:FUL917548 GEH917545:GEH917548 GOD917545:GOD917548 GXZ917545:GXZ917548 HHV917545:HHV917548 HRR917545:HRR917548 IBN917545:IBN917548 ILJ917545:ILJ917548 IVF917545:IVF917548 JFB917545:JFB917548 JOX917545:JOX917548 JYT917545:JYT917548 KIP917545:KIP917548 KSL917545:KSL917548 LCH917545:LCH917548 LMD917545:LMD917548 LVZ917545:LVZ917548 MFV917545:MFV917548 MPR917545:MPR917548 MZN917545:MZN917548 NJJ917545:NJJ917548 NTF917545:NTF917548 ODB917545:ODB917548 OMX917545:OMX917548 OWT917545:OWT917548 PGP917545:PGP917548 PQL917545:PQL917548 QAH917545:QAH917548 QKD917545:QKD917548 QTZ917545:QTZ917548 RDV917545:RDV917548 RNR917545:RNR917548 RXN917545:RXN917548 SHJ917545:SHJ917548 SRF917545:SRF917548 TBB917545:TBB917548 TKX917545:TKX917548 TUT917545:TUT917548 UEP917545:UEP917548 UOL917545:UOL917548 UYH917545:UYH917548 VID917545:VID917548 VRZ917545:VRZ917548 WBV917545:WBV917548 WLR917545:WLR917548 WVN917545:WVN917548 F983081:F983084 JB983081:JB983084 SX983081:SX983084 ACT983081:ACT983084 AMP983081:AMP983084 AWL983081:AWL983084 BGH983081:BGH983084 BQD983081:BQD983084 BZZ983081:BZZ983084 CJV983081:CJV983084 CTR983081:CTR983084 DDN983081:DDN983084 DNJ983081:DNJ983084 DXF983081:DXF983084 EHB983081:EHB983084 EQX983081:EQX983084 FAT983081:FAT983084 FKP983081:FKP983084 FUL983081:FUL983084 GEH983081:GEH983084 GOD983081:GOD983084 GXZ983081:GXZ983084 HHV983081:HHV983084 HRR983081:HRR983084 IBN983081:IBN983084 ILJ983081:ILJ983084 IVF983081:IVF983084 JFB983081:JFB983084 JOX983081:JOX983084 JYT983081:JYT983084 KIP983081:KIP983084 KSL983081:KSL983084 LCH983081:LCH983084 LMD983081:LMD983084 LVZ983081:LVZ983084 MFV983081:MFV983084 MPR983081:MPR983084 MZN983081:MZN983084 NJJ983081:NJJ983084 NTF983081:NTF983084 ODB983081:ODB983084 OMX983081:OMX983084 OWT983081:OWT983084 PGP983081:PGP983084 PQL983081:PQL983084 QAH983081:QAH983084 QKD983081:QKD983084 QTZ983081:QTZ983084 RDV983081:RDV983084 RNR983081:RNR983084 RXN983081:RXN983084 SHJ983081:SHJ983084 SRF983081:SRF983084 TBB983081:TBB983084 TKX983081:TKX983084 TUT983081:TUT983084 UEP983081:UEP983084 UOL983081:UOL983084 UYH983081:UYH983084 VID983081:VID983084 VRZ983081:VRZ983084 WBV983081:WBV983084 WLR983081:WLR983084 WVN983081:WVN983084">
      <formula1>FALSE</formula1>
    </dataValidation>
  </dataValidations>
  <hyperlinks>
    <hyperlink ref="F8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2"/>
  <headerFooter>
    <oddHeader>&amp;R&amp;"Times New Roman,полужирный"&amp;K04+032127411, г. Москва, Дмитровское шоссе, 110
тел.: +7 (495)780-38-39/43
 www.mebel-land.com
e-mail: info@mebel-land.com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7</xdr:col>
                    <xdr:colOff>276225</xdr:colOff>
                    <xdr:row>43</xdr:row>
                    <xdr:rowOff>0</xdr:rowOff>
                  </from>
                  <to>
                    <xdr:col>7</xdr:col>
                    <xdr:colOff>276225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7</xdr:col>
                    <xdr:colOff>276225</xdr:colOff>
                    <xdr:row>43</xdr:row>
                    <xdr:rowOff>0</xdr:rowOff>
                  </from>
                  <to>
                    <xdr:col>7</xdr:col>
                    <xdr:colOff>276225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6" name="Check Box 22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7" name="Check Box 23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8" name="Check Box 24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9" name="Check Box 25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30" name="Check Box 26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1" name="Check Box 27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2" name="Check Box 28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3" name="Check Box 29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4" name="Check Box 30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5" name="Check Box 31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6" name="Check Box 32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7" name="Check Box 33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8" name="Check Box 34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9" name="Check Box 35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40" name="Check Box 36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1" name="Check Box 37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2" name="Check Box 38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3" name="Check Box 39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4" name="Check Box 40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5" name="Check Box 41">
              <controlPr defaultSize="0" autoFill="0" autoLine="0" autoPict="0">
                <anchor moveWithCells="1">
                  <from>
                    <xdr:col>9</xdr:col>
                    <xdr:colOff>276225</xdr:colOff>
                    <xdr:row>50</xdr:row>
                    <xdr:rowOff>0</xdr:rowOff>
                  </from>
                  <to>
                    <xdr:col>10</xdr:col>
                    <xdr:colOff>142875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6" name="Check Box 42">
              <controlPr defaultSize="0" autoFill="0" autoLine="0" autoPict="0">
                <anchor moveWithCells="1">
                  <from>
                    <xdr:col>9</xdr:col>
                    <xdr:colOff>276225</xdr:colOff>
                    <xdr:row>50</xdr:row>
                    <xdr:rowOff>0</xdr:rowOff>
                  </from>
                  <to>
                    <xdr:col>10</xdr:col>
                    <xdr:colOff>142875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7" name="Check Box 43">
              <controlPr defaultSize="0" autoFill="0" autoLine="0" autoPict="0">
                <anchor moveWithCells="1">
                  <from>
                    <xdr:col>9</xdr:col>
                    <xdr:colOff>276225</xdr:colOff>
                    <xdr:row>50</xdr:row>
                    <xdr:rowOff>0</xdr:rowOff>
                  </from>
                  <to>
                    <xdr:col>10</xdr:col>
                    <xdr:colOff>142875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8" name="Check Box 44">
              <controlPr defaultSize="0" autoFill="0" autoLine="0" autoPict="0">
                <anchor moveWithCells="1">
                  <from>
                    <xdr:col>9</xdr:col>
                    <xdr:colOff>276225</xdr:colOff>
                    <xdr:row>50</xdr:row>
                    <xdr:rowOff>0</xdr:rowOff>
                  </from>
                  <to>
                    <xdr:col>10</xdr:col>
                    <xdr:colOff>142875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9" name="Check Box 45">
              <controlPr defaultSize="0" autoFill="0" autoLine="0" autoPict="0">
                <anchor moveWithCells="1">
                  <from>
                    <xdr:col>9</xdr:col>
                    <xdr:colOff>276225</xdr:colOff>
                    <xdr:row>50</xdr:row>
                    <xdr:rowOff>0</xdr:rowOff>
                  </from>
                  <to>
                    <xdr:col>10</xdr:col>
                    <xdr:colOff>142875</xdr:colOff>
                    <xdr:row>50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Аппартаменты (опт)</vt:lpstr>
      <vt:lpstr>'прайс Аппартаменты (опт)'!Область_печати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2025-04-07T13:28:54Z</dcterms:modified>
</cp:coreProperties>
</file>