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райс БАЗИС опт" sheetId="4" r:id="rId1"/>
  </sheets>
  <definedNames>
    <definedName name="n_1" localSheetId="0">{"","одинz","дваz","триz","четыреz","пятьz","шестьz","семьz","восемьz","девятьz"}</definedName>
    <definedName name="n_1">{"","одинz","дваz","триz","четыреz","пятьz","шестьz","семьz","восемьz","девятьz"}</definedName>
    <definedName name="n_2" localSheetId="0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 localSheetId="0">{"";1;"двадцатьz";"тридцатьz";"сорокz";"пятьдесятz";"шестьдесятz";"семьдесятz";"восемьдесятz";"девяностоz"}</definedName>
    <definedName name="n_3">{"";1;"двадцатьz";"тридцатьz";"сорокz";"пятьдесятz";"шестьдесятz";"семьдесятz";"восемьдесятz";"девяностоz"}</definedName>
    <definedName name="n_4" localSheetId="0">{"","стоz","двестиz","тристаz","четырестаz","пятьсотz","шестьсотz","семьсотz","восемьсотz","девятьсотz"}</definedName>
    <definedName name="n_4">{"","стоz","двестиz","тристаz","четырестаz","пятьсотz","шестьсотz","семьсотz","восемьсотz","девятьсотz"}</definedName>
    <definedName name="n_5" localSheetId="0">{"","однаz","двеz","триz","четыреz","пятьz","шестьz","семьz","восемьz","девятьz"}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 localSheetId="0">IF('прайс БАЗИС опт'!n_3=1,'прайс БАЗИС опт'!n_2,'прайс БАЗИС опт'!n_3&amp;'прайс БАЗИС опт'!n_1)</definedName>
    <definedName name="n0x">IF(n_3=1,n_2,n_3&amp;n_1)</definedName>
    <definedName name="n1x" localSheetId="0">IF('прайс БАЗИС опт'!n_3=1,'прайс БАЗИС опт'!n_2,'прайс БАЗИС опт'!n_3&amp;'прайс БАЗИС опт'!n_5)</definedName>
    <definedName name="n1x">IF(n_3=1,n_2,n_3&amp;n_5)</definedName>
    <definedName name="мил" localSheetId="0">{0,"овz";1,"z";2,"аz";5,"овz"}</definedName>
    <definedName name="мил">{0,"овz";1,"z";2,"аz";5,"овz"}</definedName>
    <definedName name="_xlnm.Print_Area" localSheetId="0">'прайс БАЗИС опт'!$A$4:$H$48</definedName>
    <definedName name="тыс" localSheetId="0">{0,"тысячz";1,"тысячаz";2,"тысячиz";5,"тысячz"}</definedName>
    <definedName name="тыс">{0,"тысячz";1,"тысячаz";2,"тысячиz";5,"тысячz"}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4" l="1"/>
  <c r="L36" i="4"/>
  <c r="K36" i="4"/>
  <c r="J36" i="4"/>
  <c r="H36" i="4"/>
  <c r="L35" i="4"/>
  <c r="J35" i="4" s="1"/>
  <c r="K35" i="4"/>
  <c r="H35" i="4"/>
  <c r="L34" i="4"/>
  <c r="K34" i="4"/>
  <c r="J34" i="4"/>
  <c r="H34" i="4"/>
  <c r="L33" i="4"/>
  <c r="J33" i="4" s="1"/>
  <c r="K33" i="4"/>
  <c r="H33" i="4"/>
  <c r="L32" i="4"/>
  <c r="K32" i="4"/>
  <c r="J32" i="4"/>
  <c r="H32" i="4"/>
  <c r="L31" i="4"/>
  <c r="J31" i="4" s="1"/>
  <c r="K31" i="4"/>
  <c r="H31" i="4"/>
  <c r="L30" i="4"/>
  <c r="K30" i="4"/>
  <c r="J30" i="4"/>
  <c r="H30" i="4"/>
  <c r="L29" i="4"/>
  <c r="J29" i="4" s="1"/>
  <c r="K29" i="4"/>
  <c r="H29" i="4"/>
  <c r="L28" i="4"/>
  <c r="K28" i="4"/>
  <c r="J28" i="4"/>
  <c r="H28" i="4"/>
  <c r="L27" i="4"/>
  <c r="J27" i="4" s="1"/>
  <c r="K27" i="4"/>
  <c r="H27" i="4"/>
  <c r="L26" i="4"/>
  <c r="K26" i="4"/>
  <c r="J26" i="4"/>
  <c r="H26" i="4"/>
  <c r="K25" i="4"/>
  <c r="J25" i="4"/>
  <c r="H25" i="4"/>
  <c r="L24" i="4"/>
  <c r="J24" i="4" s="1"/>
  <c r="K24" i="4"/>
  <c r="L23" i="4"/>
  <c r="J23" i="4" s="1"/>
  <c r="K23" i="4"/>
  <c r="H23" i="4"/>
  <c r="B23" i="4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L22" i="4"/>
  <c r="K22" i="4"/>
  <c r="J22" i="4"/>
  <c r="H22" i="4"/>
  <c r="B22" i="4"/>
  <c r="L21" i="4"/>
  <c r="J21" i="4" s="1"/>
  <c r="J37" i="4" s="1"/>
  <c r="H41" i="4" s="1"/>
  <c r="K21" i="4"/>
  <c r="K37" i="4" s="1"/>
  <c r="H43" i="4" s="1"/>
  <c r="F37" i="4"/>
  <c r="H21" i="4" l="1"/>
</calcChain>
</file>

<file path=xl/comments1.xml><?xml version="1.0" encoding="utf-8"?>
<comments xmlns="http://schemas.openxmlformats.org/spreadsheetml/2006/main">
  <authors>
    <author>Автор</author>
  </authors>
  <commentList>
    <comment ref="G20" authorId="0" shapeId="0">
      <text>
        <r>
          <rPr>
            <sz val="9"/>
            <color indexed="81"/>
            <rFont val="Tahoma"/>
            <family val="2"/>
            <charset val="204"/>
          </rPr>
          <t>Проставьте  количество нужному изделию</t>
        </r>
      </text>
    </comment>
  </commentList>
</comments>
</file>

<file path=xl/sharedStrings.xml><?xml version="1.0" encoding="utf-8"?>
<sst xmlns="http://schemas.openxmlformats.org/spreadsheetml/2006/main" count="74" uniqueCount="73">
  <si>
    <t>Приложение №1 от _______________</t>
  </si>
  <si>
    <t>к договору № _____ от ___________</t>
  </si>
  <si>
    <t xml:space="preserve">СПЕЦИФИКАЦИЯ МЕБЕЛИ </t>
  </si>
  <si>
    <t>конт. тел. (495) 482-59-92</t>
  </si>
  <si>
    <t>моб. тел. (926) 697-17-56</t>
  </si>
  <si>
    <t xml:space="preserve"> сайт: www.mebel-land.com</t>
  </si>
  <si>
    <t>e-mail: info@mebel-land.com</t>
  </si>
  <si>
    <t>Серия</t>
  </si>
  <si>
    <t>"Базис"</t>
  </si>
  <si>
    <t xml:space="preserve"> Фасад:</t>
  </si>
  <si>
    <t>ЛДСП 16/22  мм</t>
  </si>
  <si>
    <t>Цвет каркаса:</t>
  </si>
  <si>
    <t>Орех/Сонома/Шимо св/Шимо темн./Бежевый/Белый</t>
  </si>
  <si>
    <t>Цвет фасада:</t>
  </si>
  <si>
    <t>Напраляющие:</t>
  </si>
  <si>
    <t>Шариковые с доводчиками</t>
  </si>
  <si>
    <t xml:space="preserve">     Ручка:</t>
  </si>
  <si>
    <t>мат.хром, 128мм</t>
  </si>
  <si>
    <t>№</t>
  </si>
  <si>
    <t>Рисунок</t>
  </si>
  <si>
    <t>Наименование</t>
  </si>
  <si>
    <t>Цена, руб.</t>
  </si>
  <si>
    <t>Кол-во</t>
  </si>
  <si>
    <t>Сумма, руб.</t>
  </si>
  <si>
    <t>ОБЩИЙ объем, м куб.</t>
  </si>
  <si>
    <t>ОБЩИЙ вес, кг</t>
  </si>
  <si>
    <t>объем ед. изделия, м куб.</t>
  </si>
  <si>
    <t>вес ед. изделия, кг</t>
  </si>
  <si>
    <t>Панель для кровати двуспальной (160)</t>
  </si>
  <si>
    <t>Панель для тумбы прикроватной</t>
  </si>
  <si>
    <t>Панель для 2х кроватей 90 и 2х тумб 
(составная из 2х частей)</t>
  </si>
  <si>
    <t>Кровать без изголовья (сп.место 90х200)</t>
  </si>
  <si>
    <t>см.прайс кровати</t>
  </si>
  <si>
    <t xml:space="preserve"> </t>
  </si>
  <si>
    <t>Кровать без изголовья (сп.место 160х200)</t>
  </si>
  <si>
    <t>Тумба прикроватная с верх.ящиком</t>
  </si>
  <si>
    <t>Зеркало</t>
  </si>
  <si>
    <t>Стол туалетный</t>
  </si>
  <si>
    <t xml:space="preserve">Стол с тумбой под мини-холодильник </t>
  </si>
  <si>
    <t>Стол журнальный</t>
  </si>
  <si>
    <t>Багажница с  дном</t>
  </si>
  <si>
    <t>Панель с  2 крючками ЛДСП</t>
  </si>
  <si>
    <t>Панель ЛДСП с зеркалом</t>
  </si>
  <si>
    <t>Шкаф универсальный (выдвижная вешалка+полки)</t>
  </si>
  <si>
    <t>Шкаф универсальный (штанга+полки)</t>
  </si>
  <si>
    <t>Шкаф-купе (двери в алюм.профиле, глухие)</t>
  </si>
  <si>
    <t>ИТОГО:</t>
  </si>
  <si>
    <t>м куб</t>
  </si>
  <si>
    <t>кг</t>
  </si>
  <si>
    <t>Объем ориентировочный (м3):</t>
  </si>
  <si>
    <t>Вес ориентировочный (кг):</t>
  </si>
  <si>
    <t xml:space="preserve">Продавец может организовать доставку Товара за счет средств Покупателя. Стоимость доставки зависит от адреса, объема и веса заказа. 
</t>
  </si>
  <si>
    <t>Продавец может организовать сборку мебели за счет средств Покупателя. Стоимость сборки мебели составляет 10% от стоимости мебели без учета скидки. Дополнительно оплачивается проезд к месту сборки, и проживание сборщиков мебели, если адрес находится вне зоны Московской области. Дата сборки мебели согласовывается на дату готовности Товара к отгрузке.</t>
  </si>
  <si>
    <t>Срок изготовления Товара составляет __ рабочих дней с момента поступления авансового платежа на расчетный счет Продавца и после подписания спецификации мебели с указанием описания, цвета, количества и размеров мебели.
(Срок изготовления Товара  указан с учётом срока производства материала).
Предоплата 70%, доплата 30% после уведомления о готовности Товара к отгрузке. Отгрузка строго после 100% оплаты.</t>
  </si>
  <si>
    <t>прайс от 04.2025</t>
  </si>
  <si>
    <t>Размеры,
ШхГхВ, мм</t>
  </si>
  <si>
    <t>1770х900</t>
  </si>
  <si>
    <t>560х900</t>
  </si>
  <si>
    <t>3000х900</t>
  </si>
  <si>
    <t>960х2060</t>
  </si>
  <si>
    <t>1660х2060</t>
  </si>
  <si>
    <t>450х440х500</t>
  </si>
  <si>
    <t>600х800</t>
  </si>
  <si>
    <t>600х440х760</t>
  </si>
  <si>
    <t>1350х550х760</t>
  </si>
  <si>
    <t>500х700х450</t>
  </si>
  <si>
    <t>900х440х760</t>
  </si>
  <si>
    <t>400х1380</t>
  </si>
  <si>
    <t>500х1380</t>
  </si>
  <si>
    <t>900х440х2140</t>
  </si>
  <si>
    <t>900х550х2140</t>
  </si>
  <si>
    <t>1200х600х2140</t>
  </si>
  <si>
    <t>Цены актуальны до 31 августа 2025 г. В дальнейшем возможен пересчет стоимости, в связи с возможным изменением цен на материалы и комплектующие. Цены указаны с учетом самовывоза со склада Продавца в г.Лобня (Московская обл.).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</si>
</sst>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0\ "/>
    <numFmt numFmtId="166" formatCode="#,##0.00&quot;р.&quot;"/>
    <numFmt numFmtId="167" formatCode="#,##0.0"/>
  </numFmts>
  <fonts count="5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7.5"/>
      <color theme="0" tint="-0.249977111117893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0"/>
      <color theme="3" tint="0.3999755851924192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0"/>
      <color theme="4" tint="-0.249977111117893"/>
      <name val="Times New Roman"/>
      <family val="1"/>
      <charset val="204"/>
    </font>
    <font>
      <sz val="14"/>
      <color theme="5" tint="-0.249977111117893"/>
      <name val="Times New Roman"/>
      <family val="1"/>
    </font>
    <font>
      <sz val="11"/>
      <color theme="0"/>
      <name val="Times New Roman"/>
      <family val="1"/>
    </font>
    <font>
      <i/>
      <sz val="10"/>
      <name val="Times New Roman"/>
      <family val="1"/>
      <charset val="204"/>
    </font>
    <font>
      <sz val="11"/>
      <color theme="0" tint="-0.249977111117893"/>
      <name val="Arial"/>
      <family val="2"/>
    </font>
    <font>
      <u/>
      <sz val="9.75"/>
      <color indexed="12"/>
      <name val="Times New Roman"/>
      <family val="1"/>
      <charset val="204"/>
    </font>
    <font>
      <sz val="11"/>
      <name val="Times New Roman"/>
      <family val="1"/>
    </font>
    <font>
      <b/>
      <i/>
      <sz val="10"/>
      <color rgb="FFC00000"/>
      <name val="Complex"/>
      <charset val="204"/>
    </font>
    <font>
      <sz val="11"/>
      <color theme="0" tint="-0.249977111117893"/>
      <name val="Times New Roman"/>
      <family val="1"/>
    </font>
    <font>
      <b/>
      <sz val="11"/>
      <color rgb="FFFF0000"/>
      <name val="Calibri Light"/>
      <family val="1"/>
      <charset val="204"/>
      <scheme val="major"/>
    </font>
    <font>
      <b/>
      <i/>
      <sz val="9"/>
      <color theme="3" tint="0.39997558519241921"/>
      <name val="Times New Roman"/>
      <family val="1"/>
      <charset val="204"/>
    </font>
    <font>
      <sz val="11"/>
      <color theme="8" tint="-0.249977111117893"/>
      <name val="Times New Roman"/>
      <family val="1"/>
    </font>
    <font>
      <sz val="7.5"/>
      <name val="Arial"/>
      <family val="2"/>
    </font>
    <font>
      <b/>
      <i/>
      <sz val="10"/>
      <color theme="9" tint="-0.249977111117893"/>
      <name val="Arial"/>
      <family val="2"/>
      <charset val="204"/>
    </font>
    <font>
      <b/>
      <sz val="7.5"/>
      <name val="Arial"/>
      <family val="2"/>
    </font>
    <font>
      <b/>
      <i/>
      <sz val="7.5"/>
      <color theme="0" tint="-0.249977111117893"/>
      <name val="Arial"/>
      <family val="2"/>
      <charset val="204"/>
    </font>
    <font>
      <b/>
      <sz val="11"/>
      <color rgb="FFFF0000"/>
      <name val="ISOCTEUR"/>
      <family val="3"/>
      <charset val="204"/>
    </font>
    <font>
      <b/>
      <i/>
      <sz val="10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i/>
      <u/>
      <sz val="11"/>
      <name val="Times New Roman"/>
      <family val="1"/>
      <charset val="204"/>
    </font>
    <font>
      <b/>
      <sz val="12"/>
      <color rgb="FFFF0000"/>
      <name val="ISOCTEUR"/>
      <family val="3"/>
      <charset val="204"/>
    </font>
    <font>
      <b/>
      <sz val="10"/>
      <name val="Times New Roman"/>
      <family val="1"/>
      <charset val="204"/>
    </font>
    <font>
      <sz val="11"/>
      <color theme="0" tint="-0.34998626667073579"/>
      <name val="Times New Roman"/>
      <family val="1"/>
    </font>
    <font>
      <b/>
      <i/>
      <sz val="11"/>
      <color theme="0"/>
      <name val="Magneto"/>
      <family val="5"/>
    </font>
    <font>
      <b/>
      <i/>
      <sz val="10"/>
      <name val="Times New Roman"/>
      <family val="1"/>
      <charset val="204"/>
    </font>
    <font>
      <sz val="10"/>
      <name val="Times New Roman"/>
      <family val="1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7.5"/>
      <name val="Arial"/>
      <family val="2"/>
    </font>
    <font>
      <b/>
      <sz val="7.5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0"/>
      <color theme="0" tint="-0.1499984740745262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7.5"/>
      <color theme="0" tint="-0.249977111117893"/>
      <name val="Arial"/>
      <family val="2"/>
    </font>
    <font>
      <sz val="1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i/>
      <sz val="10"/>
      <name val="Arial"/>
      <family val="2"/>
      <charset val="204"/>
    </font>
    <font>
      <sz val="12"/>
      <color indexed="8"/>
      <name val="Arial"/>
      <family val="2"/>
    </font>
    <font>
      <b/>
      <i/>
      <sz val="10"/>
      <color theme="1" tint="0.499984740745262"/>
      <name val="Arial"/>
      <family val="2"/>
      <charset val="204"/>
    </font>
    <font>
      <sz val="7.5"/>
      <name val="Times New Roman"/>
      <family val="1"/>
      <charset val="204"/>
    </font>
    <font>
      <sz val="7.5"/>
      <color rgb="FF969696"/>
      <name val="Times New Roman"/>
      <family val="1"/>
    </font>
    <font>
      <i/>
      <u/>
      <sz val="12"/>
      <color theme="9" tint="-0.499984740745262"/>
      <name val="Times New Roman"/>
      <family val="1"/>
      <charset val="204"/>
    </font>
    <font>
      <sz val="9"/>
      <color indexed="81"/>
      <name val="Tahoma"/>
      <family val="2"/>
      <charset val="204"/>
    </font>
    <font>
      <sz val="8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2" fillId="0" borderId="0" applyNumberFormat="0" applyFont="0" applyFill="0" applyBorder="0" applyAlignment="0" applyProtection="0">
      <alignment vertical="top"/>
      <protection locked="0"/>
    </xf>
    <xf numFmtId="0" fontId="19" fillId="0" borderId="1" applyFill="0" applyBorder="0">
      <alignment horizontal="center" vertical="center"/>
    </xf>
    <xf numFmtId="165" fontId="21" fillId="0" borderId="0" applyFill="0" applyBorder="0">
      <alignment horizontal="right" vertical="center"/>
    </xf>
    <xf numFmtId="0" fontId="41" fillId="4" borderId="0" applyBorder="0">
      <alignment horizontal="center" vertical="center"/>
    </xf>
  </cellStyleXfs>
  <cellXfs count="147">
    <xf numFmtId="0" fontId="0" fillId="0" borderId="0" xfId="0"/>
    <xf numFmtId="0" fontId="1" fillId="0" borderId="0" xfId="1" applyFont="1" applyBorder="1" applyAlignment="1">
      <alignment vertical="top"/>
    </xf>
    <xf numFmtId="0" fontId="1" fillId="0" borderId="0" xfId="1" applyBorder="1" applyAlignment="1">
      <alignment vertical="top"/>
    </xf>
    <xf numFmtId="0" fontId="1" fillId="0" borderId="0" xfId="1" applyAlignment="1">
      <alignment vertical="top"/>
    </xf>
    <xf numFmtId="0" fontId="1" fillId="0" borderId="0" xfId="1" applyAlignment="1">
      <alignment horizontal="center" vertical="top"/>
    </xf>
    <xf numFmtId="3" fontId="1" fillId="0" borderId="0" xfId="1" applyNumberFormat="1" applyAlignment="1">
      <alignment horizontal="center" vertical="top"/>
    </xf>
    <xf numFmtId="3" fontId="1" fillId="0" borderId="0" xfId="1" applyNumberFormat="1" applyFill="1" applyAlignment="1">
      <alignment horizontal="center" vertical="top"/>
    </xf>
    <xf numFmtId="0" fontId="1" fillId="0" borderId="0" xfId="1" applyFill="1" applyAlignment="1">
      <alignment vertical="top"/>
    </xf>
    <xf numFmtId="0" fontId="1" fillId="0" borderId="0" xfId="1" applyFill="1" applyBorder="1" applyAlignment="1">
      <alignment vertical="top"/>
    </xf>
    <xf numFmtId="164" fontId="2" fillId="0" borderId="0" xfId="1" applyNumberFormat="1" applyFont="1" applyFill="1" applyBorder="1" applyAlignment="1">
      <alignment vertical="top"/>
    </xf>
    <xf numFmtId="0" fontId="2" fillId="0" borderId="0" xfId="1" applyFont="1" applyFill="1" applyBorder="1" applyAlignment="1">
      <alignment vertical="top"/>
    </xf>
    <xf numFmtId="0" fontId="1" fillId="0" borderId="0" xfId="1" applyBorder="1" applyAlignment="1">
      <alignment horizontal="center" vertical="top"/>
    </xf>
    <xf numFmtId="3" fontId="1" fillId="0" borderId="0" xfId="1" applyNumberFormat="1" applyBorder="1" applyAlignment="1">
      <alignment horizontal="center" vertical="top"/>
    </xf>
    <xf numFmtId="3" fontId="3" fillId="0" borderId="0" xfId="1" applyNumberFormat="1" applyFont="1" applyBorder="1" applyAlignment="1">
      <alignment horizontal="right" vertical="top"/>
    </xf>
    <xf numFmtId="3" fontId="3" fillId="0" borderId="0" xfId="1" applyNumberFormat="1" applyFont="1" applyFill="1" applyBorder="1" applyAlignment="1">
      <alignment horizontal="right" vertical="top"/>
    </xf>
    <xf numFmtId="3" fontId="3" fillId="0" borderId="0" xfId="1" applyNumberFormat="1" applyFont="1" applyAlignment="1">
      <alignment horizontal="right" vertical="top"/>
    </xf>
    <xf numFmtId="3" fontId="3" fillId="0" borderId="0" xfId="1" applyNumberFormat="1" applyFont="1" applyFill="1" applyAlignment="1">
      <alignment horizontal="right" vertical="top"/>
    </xf>
    <xf numFmtId="0" fontId="4" fillId="0" borderId="0" xfId="1" applyFont="1" applyBorder="1" applyAlignment="1">
      <alignment horizontal="right" vertical="top"/>
    </xf>
    <xf numFmtId="0" fontId="5" fillId="0" borderId="0" xfId="1" applyFont="1" applyAlignment="1">
      <alignment horizontal="right" vertical="center"/>
    </xf>
    <xf numFmtId="0" fontId="6" fillId="0" borderId="0" xfId="1" applyFont="1" applyFill="1" applyBorder="1" applyAlignment="1">
      <alignment vertical="top"/>
    </xf>
    <xf numFmtId="0" fontId="7" fillId="0" borderId="0" xfId="1" applyFont="1" applyAlignment="1">
      <alignment horizontal="center" vertical="center"/>
    </xf>
    <xf numFmtId="3" fontId="8" fillId="0" borderId="0" xfId="1" applyNumberFormat="1" applyFont="1" applyFill="1" applyAlignment="1">
      <alignment horizontal="right" vertical="top"/>
    </xf>
    <xf numFmtId="0" fontId="9" fillId="0" borderId="0" xfId="1" applyFont="1" applyFill="1" applyBorder="1" applyAlignment="1">
      <alignment vertical="top"/>
    </xf>
    <xf numFmtId="0" fontId="10" fillId="0" borderId="0" xfId="1" applyFont="1" applyFill="1" applyAlignment="1">
      <alignment vertical="center"/>
    </xf>
    <xf numFmtId="164" fontId="11" fillId="0" borderId="0" xfId="1" applyNumberFormat="1" applyFont="1" applyFill="1" applyBorder="1" applyAlignment="1">
      <alignment vertical="top"/>
    </xf>
    <xf numFmtId="0" fontId="11" fillId="0" borderId="0" xfId="1" applyFont="1" applyFill="1" applyBorder="1" applyAlignment="1">
      <alignment vertical="top"/>
    </xf>
    <xf numFmtId="0" fontId="7" fillId="0" borderId="0" xfId="2" applyFont="1" applyAlignment="1" applyProtection="1">
      <alignment horizontal="center" vertical="center"/>
    </xf>
    <xf numFmtId="0" fontId="13" fillId="0" borderId="0" xfId="1" applyFont="1" applyFill="1" applyBorder="1" applyAlignment="1">
      <alignment vertical="top"/>
    </xf>
    <xf numFmtId="3" fontId="14" fillId="0" borderId="0" xfId="2" applyNumberFormat="1" applyFont="1" applyFill="1" applyBorder="1" applyAlignment="1" applyProtection="1">
      <alignment horizontal="center" vertical="top"/>
    </xf>
    <xf numFmtId="164" fontId="15" fillId="0" borderId="0" xfId="1" applyNumberFormat="1" applyFont="1" applyFill="1" applyBorder="1" applyAlignment="1">
      <alignment vertical="top"/>
    </xf>
    <xf numFmtId="0" fontId="15" fillId="0" borderId="0" xfId="1" applyFont="1" applyFill="1" applyBorder="1" applyAlignment="1">
      <alignment vertical="top"/>
    </xf>
    <xf numFmtId="0" fontId="16" fillId="2" borderId="0" xfId="1" applyFont="1" applyFill="1" applyAlignment="1">
      <alignment horizontal="right" vertical="center"/>
    </xf>
    <xf numFmtId="0" fontId="13" fillId="0" borderId="0" xfId="1" applyFont="1" applyBorder="1" applyAlignment="1">
      <alignment vertical="top"/>
    </xf>
    <xf numFmtId="0" fontId="13" fillId="0" borderId="0" xfId="1" applyFont="1" applyBorder="1" applyAlignment="1">
      <alignment horizontal="center" vertical="top"/>
    </xf>
    <xf numFmtId="0" fontId="13" fillId="0" borderId="0" xfId="1" applyFont="1" applyFill="1" applyBorder="1" applyAlignment="1">
      <alignment horizontal="center" vertical="top"/>
    </xf>
    <xf numFmtId="0" fontId="17" fillId="0" borderId="0" xfId="1" applyFont="1" applyFill="1" applyAlignment="1">
      <alignment horizontal="right" vertical="center"/>
    </xf>
    <xf numFmtId="0" fontId="18" fillId="0" borderId="0" xfId="1" applyFont="1" applyBorder="1" applyAlignment="1">
      <alignment horizontal="center" vertical="center"/>
    </xf>
    <xf numFmtId="0" fontId="20" fillId="0" borderId="0" xfId="3" applyFont="1" applyFill="1" applyBorder="1" applyAlignment="1">
      <alignment vertical="center"/>
    </xf>
    <xf numFmtId="0" fontId="1" fillId="0" borderId="0" xfId="1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0" fontId="20" fillId="0" borderId="0" xfId="3" applyFont="1" applyFill="1" applyBorder="1" applyAlignment="1">
      <alignment vertical="center" wrapText="1"/>
    </xf>
    <xf numFmtId="0" fontId="20" fillId="0" borderId="0" xfId="3" applyFont="1" applyFill="1" applyBorder="1" applyAlignment="1">
      <alignment horizontal="right" vertical="center" wrapText="1"/>
    </xf>
    <xf numFmtId="164" fontId="22" fillId="0" borderId="0" xfId="4" applyNumberFormat="1" applyFont="1" applyFill="1" applyBorder="1" applyAlignment="1">
      <alignment horizontal="left" vertical="center" wrapText="1"/>
    </xf>
    <xf numFmtId="0" fontId="23" fillId="0" borderId="0" xfId="2" applyFont="1" applyBorder="1" applyAlignment="1" applyProtection="1">
      <alignment horizontal="left" vertical="center"/>
    </xf>
    <xf numFmtId="0" fontId="24" fillId="0" borderId="0" xfId="2" applyFont="1" applyBorder="1" applyAlignment="1" applyProtection="1">
      <alignment horizontal="right" vertical="top"/>
    </xf>
    <xf numFmtId="0" fontId="25" fillId="0" borderId="2" xfId="1" applyFont="1" applyFill="1" applyBorder="1" applyAlignment="1">
      <alignment horizontal="center" vertical="center"/>
    </xf>
    <xf numFmtId="0" fontId="27" fillId="0" borderId="0" xfId="2" applyFont="1" applyBorder="1" applyAlignment="1" applyProtection="1">
      <alignment horizontal="left" vertical="center"/>
    </xf>
    <xf numFmtId="0" fontId="29" fillId="0" borderId="0" xfId="1" applyFont="1" applyFill="1" applyBorder="1" applyAlignment="1">
      <alignment horizontal="center" vertical="center"/>
    </xf>
    <xf numFmtId="0" fontId="30" fillId="0" borderId="0" xfId="1" applyFont="1" applyFill="1" applyBorder="1" applyAlignment="1">
      <alignment horizontal="center"/>
    </xf>
    <xf numFmtId="0" fontId="13" fillId="0" borderId="0" xfId="1" applyFont="1" applyBorder="1" applyAlignment="1">
      <alignment horizontal="left" vertical="top"/>
    </xf>
    <xf numFmtId="0" fontId="28" fillId="2" borderId="4" xfId="1" applyFont="1" applyFill="1" applyBorder="1" applyAlignment="1">
      <alignment horizontal="center" vertical="center" wrapText="1"/>
    </xf>
    <xf numFmtId="0" fontId="28" fillId="2" borderId="5" xfId="1" applyFont="1" applyFill="1" applyBorder="1" applyAlignment="1">
      <alignment horizontal="center" vertical="center" wrapText="1"/>
    </xf>
    <xf numFmtId="0" fontId="28" fillId="0" borderId="6" xfId="1" applyFont="1" applyFill="1" applyBorder="1" applyAlignment="1">
      <alignment horizontal="center" vertical="center" wrapText="1"/>
    </xf>
    <xf numFmtId="0" fontId="28" fillId="3" borderId="7" xfId="1" applyFont="1" applyFill="1" applyBorder="1" applyAlignment="1">
      <alignment horizontal="center" vertical="center" wrapText="1"/>
    </xf>
    <xf numFmtId="0" fontId="28" fillId="2" borderId="8" xfId="1" applyFont="1" applyFill="1" applyBorder="1" applyAlignment="1">
      <alignment horizontal="center" vertical="center" wrapText="1"/>
    </xf>
    <xf numFmtId="0" fontId="31" fillId="0" borderId="0" xfId="1" applyFont="1" applyFill="1" applyBorder="1" applyAlignment="1">
      <alignment horizontal="center" vertical="center" wrapText="1"/>
    </xf>
    <xf numFmtId="0" fontId="32" fillId="0" borderId="9" xfId="1" applyFont="1" applyFill="1" applyBorder="1" applyAlignment="1">
      <alignment horizontal="center" vertical="center" wrapText="1"/>
    </xf>
    <xf numFmtId="0" fontId="32" fillId="0" borderId="0" xfId="1" applyFont="1" applyFill="1" applyBorder="1" applyAlignment="1">
      <alignment vertical="top" wrapText="1"/>
    </xf>
    <xf numFmtId="0" fontId="32" fillId="0" borderId="0" xfId="1" applyFont="1" applyBorder="1" applyAlignment="1">
      <alignment vertical="top" wrapText="1"/>
    </xf>
    <xf numFmtId="0" fontId="33" fillId="0" borderId="10" xfId="1" applyFont="1" applyBorder="1" applyAlignment="1">
      <alignment horizontal="center" vertical="center"/>
    </xf>
    <xf numFmtId="3" fontId="35" fillId="2" borderId="12" xfId="1" applyNumberFormat="1" applyFont="1" applyFill="1" applyBorder="1" applyAlignment="1">
      <alignment horizontal="left" vertical="center"/>
    </xf>
    <xf numFmtId="3" fontId="36" fillId="0" borderId="12" xfId="1" applyNumberFormat="1" applyFont="1" applyFill="1" applyBorder="1" applyAlignment="1">
      <alignment horizontal="center" vertical="center"/>
    </xf>
    <xf numFmtId="3" fontId="37" fillId="2" borderId="13" xfId="1" applyNumberFormat="1" applyFont="1" applyFill="1" applyBorder="1" applyAlignment="1">
      <alignment horizontal="center" vertical="center"/>
    </xf>
    <xf numFmtId="3" fontId="38" fillId="3" borderId="14" xfId="1" applyNumberFormat="1" applyFont="1" applyFill="1" applyBorder="1" applyAlignment="1">
      <alignment horizontal="center" vertical="center"/>
    </xf>
    <xf numFmtId="4" fontId="39" fillId="2" borderId="14" xfId="1" applyNumberFormat="1" applyFont="1" applyFill="1" applyBorder="1" applyAlignment="1">
      <alignment horizontal="center" vertical="center"/>
    </xf>
    <xf numFmtId="4" fontId="40" fillId="0" borderId="0" xfId="1" applyNumberFormat="1" applyFont="1" applyFill="1" applyBorder="1" applyAlignment="1">
      <alignment horizontal="center" vertical="center"/>
    </xf>
    <xf numFmtId="164" fontId="41" fillId="0" borderId="9" xfId="5" applyNumberFormat="1" applyFont="1" applyFill="1" applyBorder="1" applyAlignment="1">
      <alignment horizontal="center" vertical="center" wrapText="1"/>
    </xf>
    <xf numFmtId="1" fontId="41" fillId="0" borderId="9" xfId="5" applyNumberFormat="1" applyFont="1" applyFill="1" applyBorder="1" applyAlignment="1">
      <alignment horizontal="center" vertical="center" wrapText="1"/>
    </xf>
    <xf numFmtId="0" fontId="42" fillId="0" borderId="9" xfId="5" applyFont="1" applyFill="1" applyBorder="1" applyAlignment="1">
      <alignment horizontal="center" vertical="center" wrapText="1"/>
    </xf>
    <xf numFmtId="0" fontId="41" fillId="0" borderId="9" xfId="5" applyFont="1" applyFill="1" applyBorder="1" applyAlignment="1">
      <alignment horizontal="center" vertical="center" wrapText="1"/>
    </xf>
    <xf numFmtId="0" fontId="33" fillId="0" borderId="15" xfId="1" applyFont="1" applyBorder="1" applyAlignment="1">
      <alignment horizontal="center" vertical="center"/>
    </xf>
    <xf numFmtId="3" fontId="35" fillId="2" borderId="17" xfId="1" applyNumberFormat="1" applyFont="1" applyFill="1" applyBorder="1" applyAlignment="1">
      <alignment horizontal="left" vertical="center" wrapText="1"/>
    </xf>
    <xf numFmtId="3" fontId="36" fillId="0" borderId="17" xfId="1" applyNumberFormat="1" applyFont="1" applyFill="1" applyBorder="1" applyAlignment="1">
      <alignment horizontal="center" vertical="center"/>
    </xf>
    <xf numFmtId="3" fontId="37" fillId="2" borderId="18" xfId="1" applyNumberFormat="1" applyFont="1" applyFill="1" applyBorder="1" applyAlignment="1">
      <alignment horizontal="center" vertical="center"/>
    </xf>
    <xf numFmtId="3" fontId="38" fillId="3" borderId="19" xfId="1" applyNumberFormat="1" applyFont="1" applyFill="1" applyBorder="1" applyAlignment="1">
      <alignment horizontal="center" vertical="center"/>
    </xf>
    <xf numFmtId="4" fontId="39" fillId="2" borderId="19" xfId="1" applyNumberFormat="1" applyFont="1" applyFill="1" applyBorder="1" applyAlignment="1">
      <alignment horizontal="center" vertical="center"/>
    </xf>
    <xf numFmtId="0" fontId="1" fillId="0" borderId="17" xfId="1" applyBorder="1"/>
    <xf numFmtId="3" fontId="43" fillId="2" borderId="17" xfId="1" applyNumberFormat="1" applyFont="1" applyFill="1" applyBorder="1" applyAlignment="1">
      <alignment horizontal="left" vertical="center" wrapText="1"/>
    </xf>
    <xf numFmtId="3" fontId="35" fillId="2" borderId="17" xfId="1" applyNumberFormat="1" applyFont="1" applyFill="1" applyBorder="1" applyAlignment="1">
      <alignment horizontal="left" vertical="center"/>
    </xf>
    <xf numFmtId="0" fontId="34" fillId="0" borderId="17" xfId="1" applyFont="1" applyBorder="1" applyAlignment="1">
      <alignment horizontal="center" vertical="center"/>
    </xf>
    <xf numFmtId="0" fontId="34" fillId="0" borderId="17" xfId="1" applyFont="1" applyFill="1" applyBorder="1" applyAlignment="1">
      <alignment horizontal="center" vertical="center"/>
    </xf>
    <xf numFmtId="3" fontId="35" fillId="0" borderId="17" xfId="1" applyNumberFormat="1" applyFont="1" applyFill="1" applyBorder="1" applyAlignment="1">
      <alignment horizontal="left" vertical="center" wrapText="1"/>
    </xf>
    <xf numFmtId="3" fontId="37" fillId="0" borderId="18" xfId="1" applyNumberFormat="1" applyFont="1" applyFill="1" applyBorder="1" applyAlignment="1">
      <alignment horizontal="center" vertical="center"/>
    </xf>
    <xf numFmtId="0" fontId="34" fillId="0" borderId="17" xfId="1" applyFont="1" applyBorder="1" applyAlignment="1">
      <alignment vertical="center"/>
    </xf>
    <xf numFmtId="0" fontId="34" fillId="0" borderId="22" xfId="1" applyFont="1" applyBorder="1" applyAlignment="1">
      <alignment vertical="center"/>
    </xf>
    <xf numFmtId="3" fontId="36" fillId="0" borderId="20" xfId="1" applyNumberFormat="1" applyFont="1" applyFill="1" applyBorder="1" applyAlignment="1">
      <alignment horizontal="center" vertical="center"/>
    </xf>
    <xf numFmtId="3" fontId="37" fillId="2" borderId="21" xfId="1" applyNumberFormat="1" applyFont="1" applyFill="1" applyBorder="1" applyAlignment="1">
      <alignment horizontal="center" vertical="center"/>
    </xf>
    <xf numFmtId="0" fontId="33" fillId="0" borderId="24" xfId="1" applyFont="1" applyBorder="1" applyAlignment="1">
      <alignment horizontal="center" vertical="center"/>
    </xf>
    <xf numFmtId="0" fontId="34" fillId="0" borderId="25" xfId="1" applyFont="1" applyBorder="1" applyAlignment="1">
      <alignment horizontal="center" vertical="center"/>
    </xf>
    <xf numFmtId="3" fontId="35" fillId="2" borderId="25" xfId="1" applyNumberFormat="1" applyFont="1" applyFill="1" applyBorder="1" applyAlignment="1">
      <alignment horizontal="left" vertical="center" wrapText="1"/>
    </xf>
    <xf numFmtId="3" fontId="36" fillId="0" borderId="25" xfId="1" applyNumberFormat="1" applyFont="1" applyFill="1" applyBorder="1" applyAlignment="1">
      <alignment horizontal="center" vertical="center"/>
    </xf>
    <xf numFmtId="3" fontId="37" fillId="2" borderId="26" xfId="1" applyNumberFormat="1" applyFont="1" applyFill="1" applyBorder="1" applyAlignment="1">
      <alignment horizontal="center" vertical="center"/>
    </xf>
    <xf numFmtId="3" fontId="38" fillId="3" borderId="27" xfId="1" applyNumberFormat="1" applyFont="1" applyFill="1" applyBorder="1" applyAlignment="1">
      <alignment horizontal="center" vertical="center"/>
    </xf>
    <xf numFmtId="4" fontId="39" fillId="2" borderId="27" xfId="1" applyNumberFormat="1" applyFont="1" applyFill="1" applyBorder="1" applyAlignment="1">
      <alignment horizontal="center" vertical="center"/>
    </xf>
    <xf numFmtId="0" fontId="13" fillId="0" borderId="0" xfId="1" applyFont="1" applyAlignment="1">
      <alignment vertical="top"/>
    </xf>
    <xf numFmtId="4" fontId="44" fillId="0" borderId="0" xfId="1" applyNumberFormat="1" applyFont="1" applyFill="1" applyBorder="1" applyAlignment="1">
      <alignment horizontal="center" vertical="center"/>
    </xf>
    <xf numFmtId="3" fontId="35" fillId="0" borderId="0" xfId="1" applyNumberFormat="1" applyFont="1" applyFill="1" applyAlignment="1">
      <alignment horizontal="center" vertical="top"/>
    </xf>
    <xf numFmtId="4" fontId="45" fillId="0" borderId="0" xfId="1" applyNumberFormat="1" applyFont="1" applyFill="1" applyAlignment="1">
      <alignment horizontal="center" vertical="center"/>
    </xf>
    <xf numFmtId="4" fontId="6" fillId="0" borderId="0" xfId="1" applyNumberFormat="1" applyFont="1" applyFill="1" applyAlignment="1">
      <alignment horizontal="right" vertical="center"/>
    </xf>
    <xf numFmtId="2" fontId="39" fillId="0" borderId="0" xfId="1" applyNumberFormat="1" applyFont="1" applyFill="1" applyAlignment="1">
      <alignment horizontal="center" vertical="center"/>
    </xf>
    <xf numFmtId="164" fontId="46" fillId="0" borderId="0" xfId="4" applyNumberFormat="1" applyFont="1" applyFill="1" applyBorder="1">
      <alignment horizontal="right" vertical="center"/>
    </xf>
    <xf numFmtId="0" fontId="13" fillId="0" borderId="0" xfId="1" applyFont="1" applyBorder="1" applyAlignment="1">
      <alignment vertical="top" wrapText="1"/>
    </xf>
    <xf numFmtId="0" fontId="47" fillId="0" borderId="0" xfId="1" applyFont="1" applyFill="1" applyBorder="1" applyAlignment="1">
      <alignment horizontal="right" vertical="center"/>
    </xf>
    <xf numFmtId="9" fontId="38" fillId="0" borderId="0" xfId="1" applyNumberFormat="1" applyFont="1" applyAlignment="1">
      <alignment horizontal="center" vertical="center"/>
    </xf>
    <xf numFmtId="0" fontId="6" fillId="0" borderId="0" xfId="1" applyFont="1" applyFill="1" applyBorder="1" applyAlignment="1">
      <alignment horizontal="right" vertical="center"/>
    </xf>
    <xf numFmtId="166" fontId="48" fillId="0" borderId="0" xfId="1" applyNumberFormat="1" applyFont="1" applyFill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6" fillId="0" borderId="0" xfId="1" applyFont="1" applyFill="1" applyAlignment="1">
      <alignment horizontal="right" vertical="center"/>
    </xf>
    <xf numFmtId="166" fontId="40" fillId="0" borderId="0" xfId="1" applyNumberFormat="1" applyFont="1" applyFill="1" applyAlignment="1">
      <alignment horizontal="center" vertical="center"/>
    </xf>
    <xf numFmtId="0" fontId="49" fillId="0" borderId="0" xfId="1" applyFont="1" applyFill="1" applyAlignment="1">
      <alignment horizontal="right" vertical="top"/>
    </xf>
    <xf numFmtId="0" fontId="4" fillId="0" borderId="0" xfId="1" applyFont="1" applyBorder="1" applyAlignment="1">
      <alignment vertical="top"/>
    </xf>
    <xf numFmtId="0" fontId="1" fillId="0" borderId="0" xfId="1" applyFont="1" applyAlignment="1">
      <alignment vertical="top"/>
    </xf>
    <xf numFmtId="4" fontId="50" fillId="0" borderId="0" xfId="1" applyNumberFormat="1" applyFont="1" applyAlignment="1">
      <alignment horizontal="center" vertical="top"/>
    </xf>
    <xf numFmtId="167" fontId="51" fillId="0" borderId="0" xfId="1" applyNumberFormat="1" applyFont="1" applyFill="1" applyAlignment="1">
      <alignment horizontal="center" vertical="center"/>
    </xf>
    <xf numFmtId="0" fontId="52" fillId="0" borderId="0" xfId="1" applyFont="1" applyBorder="1" applyAlignment="1">
      <alignment vertical="top"/>
    </xf>
    <xf numFmtId="0" fontId="52" fillId="0" borderId="0" xfId="1" applyFont="1" applyAlignment="1">
      <alignment vertical="top"/>
    </xf>
    <xf numFmtId="3" fontId="52" fillId="0" borderId="0" xfId="1" applyNumberFormat="1" applyFont="1" applyAlignment="1">
      <alignment horizontal="center" vertical="top"/>
    </xf>
    <xf numFmtId="3" fontId="52" fillId="0" borderId="0" xfId="1" applyNumberFormat="1" applyFont="1" applyFill="1" applyAlignment="1">
      <alignment horizontal="center" vertical="top"/>
    </xf>
    <xf numFmtId="0" fontId="52" fillId="0" borderId="0" xfId="1" applyFont="1" applyFill="1" applyBorder="1" applyAlignment="1">
      <alignment vertical="top"/>
    </xf>
    <xf numFmtId="0" fontId="52" fillId="0" borderId="0" xfId="1" applyFont="1" applyFill="1" applyAlignment="1">
      <alignment vertical="top"/>
    </xf>
    <xf numFmtId="0" fontId="13" fillId="0" borderId="0" xfId="1" applyFont="1" applyAlignment="1">
      <alignment vertical="top" wrapText="1"/>
    </xf>
    <xf numFmtId="164" fontId="53" fillId="0" borderId="0" xfId="1" applyNumberFormat="1" applyFont="1" applyAlignment="1">
      <alignment vertical="top"/>
    </xf>
    <xf numFmtId="0" fontId="53" fillId="0" borderId="0" xfId="1" applyFont="1" applyAlignment="1">
      <alignment vertical="top"/>
    </xf>
    <xf numFmtId="0" fontId="54" fillId="0" borderId="0" xfId="1" applyFont="1" applyAlignment="1">
      <alignment horizontal="right" vertical="center"/>
    </xf>
    <xf numFmtId="0" fontId="3" fillId="0" borderId="0" xfId="1" applyFont="1" applyAlignment="1">
      <alignment vertical="top" wrapText="1"/>
    </xf>
    <xf numFmtId="0" fontId="13" fillId="0" borderId="0" xfId="1" applyFont="1" applyAlignment="1">
      <alignment vertical="center" wrapText="1"/>
    </xf>
    <xf numFmtId="0" fontId="2" fillId="0" borderId="0" xfId="1" applyFont="1" applyAlignment="1">
      <alignment vertical="top"/>
    </xf>
    <xf numFmtId="166" fontId="39" fillId="0" borderId="0" xfId="1" applyNumberFormat="1" applyFont="1" applyAlignment="1">
      <alignment vertical="center" wrapText="1"/>
    </xf>
    <xf numFmtId="0" fontId="39" fillId="0" borderId="0" xfId="1" applyFont="1" applyAlignment="1">
      <alignment vertical="center" wrapText="1"/>
    </xf>
    <xf numFmtId="0" fontId="3" fillId="0" borderId="0" xfId="1" applyFont="1" applyBorder="1" applyAlignment="1">
      <alignment vertical="top" wrapText="1"/>
    </xf>
    <xf numFmtId="0" fontId="3" fillId="0" borderId="0" xfId="1" applyFont="1" applyFill="1" applyBorder="1" applyAlignment="1">
      <alignment horizontal="left" vertical="top" wrapText="1"/>
    </xf>
    <xf numFmtId="0" fontId="35" fillId="0" borderId="0" xfId="1" applyFont="1" applyBorder="1" applyAlignment="1">
      <alignment horizontal="left" vertical="top"/>
    </xf>
    <xf numFmtId="0" fontId="35" fillId="0" borderId="0" xfId="1" applyFont="1" applyBorder="1" applyAlignment="1">
      <alignment horizontal="left"/>
    </xf>
    <xf numFmtId="0" fontId="35" fillId="0" borderId="0" xfId="1" applyFont="1" applyAlignment="1">
      <alignment horizontal="left" vertical="top"/>
    </xf>
    <xf numFmtId="0" fontId="26" fillId="0" borderId="0" xfId="1" applyFont="1" applyFill="1" applyBorder="1" applyAlignment="1">
      <alignment horizontal="center" vertical="top"/>
    </xf>
    <xf numFmtId="0" fontId="28" fillId="0" borderId="0" xfId="1" applyFont="1" applyFill="1" applyBorder="1" applyAlignment="1">
      <alignment horizontal="center" vertical="center"/>
    </xf>
    <xf numFmtId="0" fontId="13" fillId="0" borderId="0" xfId="1" applyFont="1" applyAlignment="1">
      <alignment horizontal="left" vertical="top" wrapText="1"/>
    </xf>
    <xf numFmtId="0" fontId="13" fillId="0" borderId="0" xfId="1" applyFont="1" applyAlignment="1">
      <alignment horizontal="left" vertical="center" wrapText="1"/>
    </xf>
    <xf numFmtId="0" fontId="26" fillId="0" borderId="0" xfId="1" applyFont="1" applyFill="1" applyBorder="1" applyAlignment="1">
      <alignment horizontal="center" vertical="top"/>
    </xf>
    <xf numFmtId="0" fontId="28" fillId="0" borderId="3" xfId="1" applyFont="1" applyFill="1" applyBorder="1" applyAlignment="1">
      <alignment horizontal="center" vertical="center"/>
    </xf>
    <xf numFmtId="0" fontId="28" fillId="0" borderId="0" xfId="1" applyFont="1" applyFill="1" applyBorder="1" applyAlignment="1">
      <alignment horizontal="center" vertical="center"/>
    </xf>
    <xf numFmtId="0" fontId="34" fillId="0" borderId="11" xfId="1" applyFont="1" applyBorder="1" applyAlignment="1">
      <alignment horizontal="center" vertical="center"/>
    </xf>
    <xf numFmtId="0" fontId="34" fillId="0" borderId="16" xfId="1" applyFont="1" applyBorder="1" applyAlignment="1">
      <alignment horizontal="center" vertical="center"/>
    </xf>
    <xf numFmtId="0" fontId="34" fillId="0" borderId="20" xfId="1" applyFont="1" applyBorder="1" applyAlignment="1">
      <alignment horizontal="center" vertical="center"/>
    </xf>
    <xf numFmtId="0" fontId="34" fillId="0" borderId="22" xfId="1" applyFont="1" applyBorder="1" applyAlignment="1">
      <alignment horizontal="center" vertical="center"/>
    </xf>
    <xf numFmtId="3" fontId="36" fillId="2" borderId="21" xfId="1" applyNumberFormat="1" applyFont="1" applyFill="1" applyBorder="1" applyAlignment="1">
      <alignment horizontal="center" vertical="center" wrapText="1"/>
    </xf>
    <xf numFmtId="3" fontId="36" fillId="2" borderId="23" xfId="1" applyNumberFormat="1" applyFont="1" applyFill="1" applyBorder="1" applyAlignment="1">
      <alignment horizontal="center" vertical="center" wrapText="1"/>
    </xf>
  </cellXfs>
  <cellStyles count="6">
    <cellStyle name="Price" xfId="4"/>
    <cellStyle name="Гиперссылка" xfId="2" builtinId="8"/>
    <cellStyle name="Модель" xfId="5"/>
    <cellStyle name="Обычный" xfId="0" builtinId="0"/>
    <cellStyle name="Обычный 2" xfId="1"/>
    <cellStyle name="Размеры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fmlaLink="#REF!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13</xdr:row>
      <xdr:rowOff>161925</xdr:rowOff>
    </xdr:from>
    <xdr:to>
      <xdr:col>5</xdr:col>
      <xdr:colOff>800100</xdr:colOff>
      <xdr:row>16</xdr:row>
      <xdr:rowOff>123825</xdr:rowOff>
    </xdr:to>
    <xdr:pic>
      <xdr:nvPicPr>
        <xdr:cNvPr id="2" name="Рисунок 2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429" b="24117"/>
        <a:stretch>
          <a:fillRect/>
        </a:stretch>
      </xdr:blipFill>
      <xdr:spPr bwMode="auto">
        <a:xfrm>
          <a:off x="5562600" y="1876425"/>
          <a:ext cx="16764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3</xdr:col>
      <xdr:colOff>161925</xdr:colOff>
      <xdr:row>7</xdr:row>
      <xdr:rowOff>167403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4775" y="0"/>
          <a:ext cx="1581150" cy="777003"/>
        </a:xfrm>
        <a:prstGeom prst="rect">
          <a:avLst/>
        </a:prstGeom>
        <a:noFill/>
        <a:effectLst>
          <a:glow rad="127000">
            <a:schemeClr val="accent1">
              <a:alpha val="0"/>
            </a:schemeClr>
          </a:glow>
        </a:effectLst>
      </xdr:spPr>
    </xdr:pic>
    <xdr:clientData/>
  </xdr:twoCellAnchor>
  <xdr:oneCellAnchor>
    <xdr:from>
      <xdr:col>3</xdr:col>
      <xdr:colOff>381000</xdr:colOff>
      <xdr:row>5</xdr:row>
      <xdr:rowOff>133350</xdr:rowOff>
    </xdr:from>
    <xdr:ext cx="2764126" cy="963706"/>
    <xdr:sp macro="" textlink="">
      <xdr:nvSpPr>
        <xdr:cNvPr id="4" name="TextBox 3"/>
        <xdr:cNvSpPr txBox="1"/>
      </xdr:nvSpPr>
      <xdr:spPr>
        <a:xfrm>
          <a:off x="1905000" y="323850"/>
          <a:ext cx="2764126" cy="963706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050" b="1" i="0" u="none" strike="noStrike" kern="0" cap="none" spc="0" normalizeH="0" baseline="0" noProof="0">
              <a:ln>
                <a:noFill/>
              </a:ln>
              <a:solidFill>
                <a:schemeClr val="accent1">
                  <a:lumMod val="50000"/>
                </a:schemeClr>
              </a:solidFill>
              <a:effectLst/>
              <a:uLnTx/>
              <a:uFillTx/>
              <a:latin typeface="Book Antiqua" pitchFamily="18" charset="0"/>
              <a:ea typeface="DejaVu Sans Light" pitchFamily="34" charset="0"/>
              <a:cs typeface="Arial" pitchFamily="34" charset="0"/>
            </a:rPr>
            <a:t>серия мебели для гостиниц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4400" b="1" i="0" u="none" strike="noStrike" kern="0" cap="none" spc="0" normalizeH="0" baseline="0" noProof="0">
              <a:ln>
                <a:noFill/>
              </a:ln>
              <a:solidFill>
                <a:schemeClr val="accent1">
                  <a:lumMod val="50000"/>
                </a:schemeClr>
              </a:solidFill>
              <a:effectLst/>
              <a:uLnTx/>
              <a:uFillTx/>
              <a:latin typeface="Book Antiqua" pitchFamily="18" charset="0"/>
              <a:ea typeface="DejaVu Sans Light" pitchFamily="34" charset="0"/>
              <a:cs typeface="Arial" pitchFamily="34" charset="0"/>
            </a:rPr>
            <a:t>Базис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47</xdr:row>
          <xdr:rowOff>0</xdr:rowOff>
        </xdr:from>
        <xdr:to>
          <xdr:col>9</xdr:col>
          <xdr:colOff>228600</xdr:colOff>
          <xdr:row>47</xdr:row>
          <xdr:rowOff>152400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47</xdr:row>
          <xdr:rowOff>0</xdr:rowOff>
        </xdr:from>
        <xdr:to>
          <xdr:col>9</xdr:col>
          <xdr:colOff>228600</xdr:colOff>
          <xdr:row>47</xdr:row>
          <xdr:rowOff>171450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47</xdr:row>
          <xdr:rowOff>0</xdr:rowOff>
        </xdr:from>
        <xdr:to>
          <xdr:col>9</xdr:col>
          <xdr:colOff>228600</xdr:colOff>
          <xdr:row>47</xdr:row>
          <xdr:rowOff>171450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590550</xdr:colOff>
      <xdr:row>45</xdr:row>
      <xdr:rowOff>19050</xdr:rowOff>
    </xdr:from>
    <xdr:to>
      <xdr:col>2</xdr:col>
      <xdr:colOff>1000125</xdr:colOff>
      <xdr:row>45</xdr:row>
      <xdr:rowOff>476250</xdr:rowOff>
    </xdr:to>
    <xdr:pic>
      <xdr:nvPicPr>
        <xdr:cNvPr id="8" name="Рисунок 2" descr="Доставка, Транспорт, Значок, Векторное Изображение.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6868775"/>
          <a:ext cx="4095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581025</xdr:colOff>
      <xdr:row>46</xdr:row>
      <xdr:rowOff>95250</xdr:rowOff>
    </xdr:from>
    <xdr:to>
      <xdr:col>2</xdr:col>
      <xdr:colOff>1038225</xdr:colOff>
      <xdr:row>46</xdr:row>
      <xdr:rowOff>457200</xdr:rowOff>
    </xdr:to>
    <xdr:pic>
      <xdr:nvPicPr>
        <xdr:cNvPr id="9" name="Рисунок 4" descr="Антон Прудков 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750" r="2814" b="12500"/>
        <a:stretch>
          <a:fillRect/>
        </a:stretch>
      </xdr:blipFill>
      <xdr:spPr bwMode="auto">
        <a:xfrm>
          <a:off x="981075" y="17830800"/>
          <a:ext cx="457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628650</xdr:colOff>
      <xdr:row>47</xdr:row>
      <xdr:rowOff>85725</xdr:rowOff>
    </xdr:from>
    <xdr:to>
      <xdr:col>2</xdr:col>
      <xdr:colOff>1066800</xdr:colOff>
      <xdr:row>47</xdr:row>
      <xdr:rowOff>466725</xdr:rowOff>
    </xdr:to>
    <xdr:pic>
      <xdr:nvPicPr>
        <xdr:cNvPr id="10" name="Рисунок 5" descr="time,time,time icon download,time free icon,time png,time svg,time eps,time...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9069050"/>
          <a:ext cx="438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18</xdr:row>
      <xdr:rowOff>161925</xdr:rowOff>
    </xdr:from>
    <xdr:to>
      <xdr:col>4</xdr:col>
      <xdr:colOff>714375</xdr:colOff>
      <xdr:row>18</xdr:row>
      <xdr:rowOff>1076325</xdr:rowOff>
    </xdr:to>
    <xdr:grpSp>
      <xdr:nvGrpSpPr>
        <xdr:cNvPr id="11" name="Группа 3"/>
        <xdr:cNvGrpSpPr>
          <a:grpSpLocks/>
        </xdr:cNvGrpSpPr>
      </xdr:nvGrpSpPr>
      <xdr:grpSpPr bwMode="auto">
        <a:xfrm>
          <a:off x="971550" y="2876550"/>
          <a:ext cx="5019675" cy="914400"/>
          <a:chOff x="5326064" y="357187"/>
          <a:chExt cx="4881562" cy="920750"/>
        </a:xfrm>
      </xdr:grpSpPr>
      <xdr:sp macro="" textlink="">
        <xdr:nvSpPr>
          <xdr:cNvPr id="12" name="TextBox 11"/>
          <xdr:cNvSpPr txBox="1"/>
        </xdr:nvSpPr>
        <xdr:spPr>
          <a:xfrm>
            <a:off x="5326064" y="357187"/>
            <a:ext cx="4881562" cy="9207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ru-RU" sz="1000"/>
              <a:t>  Орех          Дуб СОНОМА   ШИМО темн.      ШИМО светл.        Бежевый           Белый</a:t>
            </a:r>
          </a:p>
        </xdr:txBody>
      </xdr:sp>
      <xdr:pic>
        <xdr:nvPicPr>
          <xdr:cNvPr id="13" name="Рисунок 3"/>
          <xdr:cNvPicPr>
            <a:picLocks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32414" y="609601"/>
            <a:ext cx="647700" cy="6429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Рисунок 46" descr="http://piramida-mebel.l-cms.ru/files/cat/gallery/875-500/ldsp_10mm_ivacevish_yasen_shimo_light_01.jpg"/>
          <xdr:cNvPicPr>
            <a:picLocks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56413" y="612776"/>
            <a:ext cx="644525" cy="6413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Рисунок 45" descr="http://sozmeb.ru/wp-content/uploads/2014/11/yasen-shimo-svetlyj-kronostar-d-3102.jpg"/>
          <xdr:cNvPicPr>
            <a:picLocks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34301" y="604837"/>
            <a:ext cx="644525" cy="6413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Рисунок 33" descr="http://kupemake.ru/wp-content/uploads/2016/08/107-%D0%94%D1%83%D0%B1-%D0%A1%D0%BE%D0%BD%D0%BE%D0%BC%D0%B0.jpg"/>
          <xdr:cNvPicPr>
            <a:picLocks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80125" y="609600"/>
            <a:ext cx="644525" cy="6429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Рисунок 28" descr="Декор ЛДСП Бежевый от NORDECO design"/>
          <xdr:cNvPicPr>
            <a:picLocks noChangeArrowheads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651875" y="604837"/>
            <a:ext cx="650875" cy="6413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8" name="Рисунок 32" descr="ЛДСП Белый Фон Шагрень (2750*1830*22мм) NORDECO(Ч)"/>
          <xdr:cNvPicPr>
            <a:picLocks noChangeAspect="1" noChangeArrowheads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56738" y="603251"/>
            <a:ext cx="647700" cy="642937"/>
          </a:xfrm>
          <a:prstGeom prst="rect">
            <a:avLst/>
          </a:prstGeom>
          <a:noFill/>
          <a:ln w="317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</xdr:col>
      <xdr:colOff>257175</xdr:colOff>
      <xdr:row>33</xdr:row>
      <xdr:rowOff>76200</xdr:rowOff>
    </xdr:from>
    <xdr:to>
      <xdr:col>2</xdr:col>
      <xdr:colOff>742950</xdr:colOff>
      <xdr:row>34</xdr:row>
      <xdr:rowOff>457200</xdr:rowOff>
    </xdr:to>
    <xdr:pic>
      <xdr:nvPicPr>
        <xdr:cNvPr id="19" name="Рисунок 1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84" t="4001" r="7899" b="4147"/>
        <a:stretch>
          <a:fillRect/>
        </a:stretch>
      </xdr:blipFill>
      <xdr:spPr bwMode="auto">
        <a:xfrm>
          <a:off x="657225" y="12925425"/>
          <a:ext cx="4857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257175</xdr:colOff>
      <xdr:row>35</xdr:row>
      <xdr:rowOff>104775</xdr:rowOff>
    </xdr:from>
    <xdr:to>
      <xdr:col>2</xdr:col>
      <xdr:colOff>828675</xdr:colOff>
      <xdr:row>35</xdr:row>
      <xdr:rowOff>923925</xdr:rowOff>
    </xdr:to>
    <xdr:pic>
      <xdr:nvPicPr>
        <xdr:cNvPr id="20" name="Рисунок 2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4001750"/>
          <a:ext cx="5715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419100</xdr:colOff>
      <xdr:row>31</xdr:row>
      <xdr:rowOff>85725</xdr:rowOff>
    </xdr:from>
    <xdr:to>
      <xdr:col>2</xdr:col>
      <xdr:colOff>676275</xdr:colOff>
      <xdr:row>31</xdr:row>
      <xdr:rowOff>876300</xdr:rowOff>
    </xdr:to>
    <xdr:pic>
      <xdr:nvPicPr>
        <xdr:cNvPr id="21" name="Рисунок 5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40" r="7161" b="3101"/>
        <a:stretch>
          <a:fillRect/>
        </a:stretch>
      </xdr:blipFill>
      <xdr:spPr bwMode="auto">
        <a:xfrm>
          <a:off x="819150" y="11144250"/>
          <a:ext cx="2571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161925</xdr:colOff>
      <xdr:row>30</xdr:row>
      <xdr:rowOff>57150</xdr:rowOff>
    </xdr:from>
    <xdr:to>
      <xdr:col>2</xdr:col>
      <xdr:colOff>914400</xdr:colOff>
      <xdr:row>31</xdr:row>
      <xdr:rowOff>9525</xdr:rowOff>
    </xdr:to>
    <xdr:pic>
      <xdr:nvPicPr>
        <xdr:cNvPr id="22" name="Рисунок 6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0420350"/>
          <a:ext cx="7524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29</xdr:row>
      <xdr:rowOff>95250</xdr:rowOff>
    </xdr:from>
    <xdr:to>
      <xdr:col>2</xdr:col>
      <xdr:colOff>971550</xdr:colOff>
      <xdr:row>29</xdr:row>
      <xdr:rowOff>676275</xdr:rowOff>
    </xdr:to>
    <xdr:pic>
      <xdr:nvPicPr>
        <xdr:cNvPr id="23" name="Рисунок 7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22" r="3156" b="5238"/>
        <a:stretch>
          <a:fillRect/>
        </a:stretch>
      </xdr:blipFill>
      <xdr:spPr bwMode="auto">
        <a:xfrm>
          <a:off x="533400" y="9725025"/>
          <a:ext cx="838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381000</xdr:colOff>
      <xdr:row>32</xdr:row>
      <xdr:rowOff>19050</xdr:rowOff>
    </xdr:from>
    <xdr:to>
      <xdr:col>2</xdr:col>
      <xdr:colOff>733425</xdr:colOff>
      <xdr:row>32</xdr:row>
      <xdr:rowOff>866775</xdr:rowOff>
    </xdr:to>
    <xdr:pic>
      <xdr:nvPicPr>
        <xdr:cNvPr id="24" name="Рисунок 9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11972925"/>
          <a:ext cx="3524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28</xdr:row>
      <xdr:rowOff>47625</xdr:rowOff>
    </xdr:from>
    <xdr:to>
      <xdr:col>2</xdr:col>
      <xdr:colOff>1076325</xdr:colOff>
      <xdr:row>28</xdr:row>
      <xdr:rowOff>714375</xdr:rowOff>
    </xdr:to>
    <xdr:pic>
      <xdr:nvPicPr>
        <xdr:cNvPr id="25" name="Рисунок 10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4" t="7976" r="2989" b="6023"/>
        <a:stretch>
          <a:fillRect/>
        </a:stretch>
      </xdr:blipFill>
      <xdr:spPr bwMode="auto">
        <a:xfrm>
          <a:off x="466725" y="8934450"/>
          <a:ext cx="10096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27</xdr:row>
      <xdr:rowOff>47625</xdr:rowOff>
    </xdr:from>
    <xdr:to>
      <xdr:col>2</xdr:col>
      <xdr:colOff>866775</xdr:colOff>
      <xdr:row>27</xdr:row>
      <xdr:rowOff>771525</xdr:rowOff>
    </xdr:to>
    <xdr:pic>
      <xdr:nvPicPr>
        <xdr:cNvPr id="26" name="Рисунок 12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1" r="5344"/>
        <a:stretch>
          <a:fillRect/>
        </a:stretch>
      </xdr:blipFill>
      <xdr:spPr bwMode="auto">
        <a:xfrm>
          <a:off x="685800" y="8134350"/>
          <a:ext cx="5810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171450</xdr:colOff>
      <xdr:row>26</xdr:row>
      <xdr:rowOff>47625</xdr:rowOff>
    </xdr:from>
    <xdr:to>
      <xdr:col>2</xdr:col>
      <xdr:colOff>904875</xdr:colOff>
      <xdr:row>26</xdr:row>
      <xdr:rowOff>676275</xdr:rowOff>
    </xdr:to>
    <xdr:pic>
      <xdr:nvPicPr>
        <xdr:cNvPr id="27" name="Рисунок 14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305"/>
        <a:stretch>
          <a:fillRect/>
        </a:stretch>
      </xdr:blipFill>
      <xdr:spPr bwMode="auto">
        <a:xfrm>
          <a:off x="571500" y="7439025"/>
          <a:ext cx="7334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219075</xdr:colOff>
      <xdr:row>25</xdr:row>
      <xdr:rowOff>38100</xdr:rowOff>
    </xdr:from>
    <xdr:to>
      <xdr:col>2</xdr:col>
      <xdr:colOff>895350</xdr:colOff>
      <xdr:row>25</xdr:row>
      <xdr:rowOff>685800</xdr:rowOff>
    </xdr:to>
    <xdr:pic>
      <xdr:nvPicPr>
        <xdr:cNvPr id="28" name="Рисунок 15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6715125"/>
          <a:ext cx="6762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23</xdr:row>
      <xdr:rowOff>209550</xdr:rowOff>
    </xdr:from>
    <xdr:to>
      <xdr:col>2</xdr:col>
      <xdr:colOff>1028700</xdr:colOff>
      <xdr:row>24</xdr:row>
      <xdr:rowOff>180975</xdr:rowOff>
    </xdr:to>
    <xdr:pic>
      <xdr:nvPicPr>
        <xdr:cNvPr id="29" name="Рисунок 16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4" t="4179"/>
        <a:stretch>
          <a:fillRect/>
        </a:stretch>
      </xdr:blipFill>
      <xdr:spPr bwMode="auto">
        <a:xfrm>
          <a:off x="514350" y="6124575"/>
          <a:ext cx="9144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</xdr:colOff>
      <xdr:row>20</xdr:row>
      <xdr:rowOff>123825</xdr:rowOff>
    </xdr:from>
    <xdr:to>
      <xdr:col>2</xdr:col>
      <xdr:colOff>1038225</xdr:colOff>
      <xdr:row>21</xdr:row>
      <xdr:rowOff>333375</xdr:rowOff>
    </xdr:to>
    <xdr:pic>
      <xdr:nvPicPr>
        <xdr:cNvPr id="30" name="Рисунок 17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4505325"/>
          <a:ext cx="9810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</xdr:colOff>
      <xdr:row>22</xdr:row>
      <xdr:rowOff>76200</xdr:rowOff>
    </xdr:from>
    <xdr:to>
      <xdr:col>2</xdr:col>
      <xdr:colOff>1066800</xdr:colOff>
      <xdr:row>22</xdr:row>
      <xdr:rowOff>676275</xdr:rowOff>
    </xdr:to>
    <xdr:pic>
      <xdr:nvPicPr>
        <xdr:cNvPr id="31" name="Рисунок 55" descr="\\svetlana\Doc General new\НОВЫЕ серии\4. Базис от АВ\БАЗИС без профиля НА САЙТ\Картинки для прайса\Изголовье (из 2х частей).JPG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71" r="4297"/>
        <a:stretch>
          <a:fillRect/>
        </a:stretch>
      </xdr:blipFill>
      <xdr:spPr bwMode="auto">
        <a:xfrm>
          <a:off x="457200" y="5257800"/>
          <a:ext cx="10096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S56"/>
  <sheetViews>
    <sheetView tabSelected="1" view="pageBreakPreview" topLeftCell="A28" zoomScaleNormal="100" zoomScaleSheetLayoutView="100" workbookViewId="0">
      <selection activeCell="F33" sqref="F33"/>
    </sheetView>
  </sheetViews>
  <sheetFormatPr defaultRowHeight="12.75" x14ac:dyDescent="0.25"/>
  <cols>
    <col min="1" max="1" width="1.28515625" style="2" customWidth="1"/>
    <col min="2" max="2" width="4.7109375" style="1" customWidth="1"/>
    <col min="3" max="3" width="16.85546875" style="2" customWidth="1"/>
    <col min="4" max="4" width="56.28515625" style="2" customWidth="1"/>
    <col min="5" max="5" width="17.42578125" style="3" customWidth="1"/>
    <col min="6" max="6" width="16.7109375" style="4" customWidth="1"/>
    <col min="7" max="7" width="15.42578125" style="5" customWidth="1"/>
    <col min="8" max="8" width="16" style="5" customWidth="1"/>
    <col min="9" max="9" width="9.5703125" style="6" customWidth="1"/>
    <col min="10" max="10" width="12.42578125" style="7" customWidth="1"/>
    <col min="11" max="11" width="11.42578125" style="8" customWidth="1"/>
    <col min="12" max="12" width="11.42578125" style="9" customWidth="1"/>
    <col min="13" max="13" width="11.42578125" style="10" customWidth="1"/>
    <col min="14" max="14" width="4.42578125" style="10" bestFit="1" customWidth="1"/>
    <col min="15" max="15" width="3.140625" style="10" customWidth="1"/>
    <col min="16" max="256" width="9.140625" style="2"/>
    <col min="257" max="257" width="1.28515625" style="2" customWidth="1"/>
    <col min="258" max="258" width="4.7109375" style="2" customWidth="1"/>
    <col min="259" max="259" width="16.85546875" style="2" customWidth="1"/>
    <col min="260" max="260" width="56.28515625" style="2" customWidth="1"/>
    <col min="261" max="261" width="17.42578125" style="2" customWidth="1"/>
    <col min="262" max="262" width="16.7109375" style="2" customWidth="1"/>
    <col min="263" max="263" width="15.42578125" style="2" customWidth="1"/>
    <col min="264" max="264" width="16" style="2" customWidth="1"/>
    <col min="265" max="265" width="9.5703125" style="2" customWidth="1"/>
    <col min="266" max="266" width="12.42578125" style="2" customWidth="1"/>
    <col min="267" max="269" width="11.42578125" style="2" customWidth="1"/>
    <col min="270" max="270" width="4.42578125" style="2" bestFit="1" customWidth="1"/>
    <col min="271" max="271" width="3.140625" style="2" customWidth="1"/>
    <col min="272" max="512" width="9.140625" style="2"/>
    <col min="513" max="513" width="1.28515625" style="2" customWidth="1"/>
    <col min="514" max="514" width="4.7109375" style="2" customWidth="1"/>
    <col min="515" max="515" width="16.85546875" style="2" customWidth="1"/>
    <col min="516" max="516" width="56.28515625" style="2" customWidth="1"/>
    <col min="517" max="517" width="17.42578125" style="2" customWidth="1"/>
    <col min="518" max="518" width="16.7109375" style="2" customWidth="1"/>
    <col min="519" max="519" width="15.42578125" style="2" customWidth="1"/>
    <col min="520" max="520" width="16" style="2" customWidth="1"/>
    <col min="521" max="521" width="9.5703125" style="2" customWidth="1"/>
    <col min="522" max="522" width="12.42578125" style="2" customWidth="1"/>
    <col min="523" max="525" width="11.42578125" style="2" customWidth="1"/>
    <col min="526" max="526" width="4.42578125" style="2" bestFit="1" customWidth="1"/>
    <col min="527" max="527" width="3.140625" style="2" customWidth="1"/>
    <col min="528" max="768" width="9.140625" style="2"/>
    <col min="769" max="769" width="1.28515625" style="2" customWidth="1"/>
    <col min="770" max="770" width="4.7109375" style="2" customWidth="1"/>
    <col min="771" max="771" width="16.85546875" style="2" customWidth="1"/>
    <col min="772" max="772" width="56.28515625" style="2" customWidth="1"/>
    <col min="773" max="773" width="17.42578125" style="2" customWidth="1"/>
    <col min="774" max="774" width="16.7109375" style="2" customWidth="1"/>
    <col min="775" max="775" width="15.42578125" style="2" customWidth="1"/>
    <col min="776" max="776" width="16" style="2" customWidth="1"/>
    <col min="777" max="777" width="9.5703125" style="2" customWidth="1"/>
    <col min="778" max="778" width="12.42578125" style="2" customWidth="1"/>
    <col min="779" max="781" width="11.42578125" style="2" customWidth="1"/>
    <col min="782" max="782" width="4.42578125" style="2" bestFit="1" customWidth="1"/>
    <col min="783" max="783" width="3.140625" style="2" customWidth="1"/>
    <col min="784" max="1024" width="9.140625" style="2"/>
    <col min="1025" max="1025" width="1.28515625" style="2" customWidth="1"/>
    <col min="1026" max="1026" width="4.7109375" style="2" customWidth="1"/>
    <col min="1027" max="1027" width="16.85546875" style="2" customWidth="1"/>
    <col min="1028" max="1028" width="56.28515625" style="2" customWidth="1"/>
    <col min="1029" max="1029" width="17.42578125" style="2" customWidth="1"/>
    <col min="1030" max="1030" width="16.7109375" style="2" customWidth="1"/>
    <col min="1031" max="1031" width="15.42578125" style="2" customWidth="1"/>
    <col min="1032" max="1032" width="16" style="2" customWidth="1"/>
    <col min="1033" max="1033" width="9.5703125" style="2" customWidth="1"/>
    <col min="1034" max="1034" width="12.42578125" style="2" customWidth="1"/>
    <col min="1035" max="1037" width="11.42578125" style="2" customWidth="1"/>
    <col min="1038" max="1038" width="4.42578125" style="2" bestFit="1" customWidth="1"/>
    <col min="1039" max="1039" width="3.140625" style="2" customWidth="1"/>
    <col min="1040" max="1280" width="9.140625" style="2"/>
    <col min="1281" max="1281" width="1.28515625" style="2" customWidth="1"/>
    <col min="1282" max="1282" width="4.7109375" style="2" customWidth="1"/>
    <col min="1283" max="1283" width="16.85546875" style="2" customWidth="1"/>
    <col min="1284" max="1284" width="56.28515625" style="2" customWidth="1"/>
    <col min="1285" max="1285" width="17.42578125" style="2" customWidth="1"/>
    <col min="1286" max="1286" width="16.7109375" style="2" customWidth="1"/>
    <col min="1287" max="1287" width="15.42578125" style="2" customWidth="1"/>
    <col min="1288" max="1288" width="16" style="2" customWidth="1"/>
    <col min="1289" max="1289" width="9.5703125" style="2" customWidth="1"/>
    <col min="1290" max="1290" width="12.42578125" style="2" customWidth="1"/>
    <col min="1291" max="1293" width="11.42578125" style="2" customWidth="1"/>
    <col min="1294" max="1294" width="4.42578125" style="2" bestFit="1" customWidth="1"/>
    <col min="1295" max="1295" width="3.140625" style="2" customWidth="1"/>
    <col min="1296" max="1536" width="9.140625" style="2"/>
    <col min="1537" max="1537" width="1.28515625" style="2" customWidth="1"/>
    <col min="1538" max="1538" width="4.7109375" style="2" customWidth="1"/>
    <col min="1539" max="1539" width="16.85546875" style="2" customWidth="1"/>
    <col min="1540" max="1540" width="56.28515625" style="2" customWidth="1"/>
    <col min="1541" max="1541" width="17.42578125" style="2" customWidth="1"/>
    <col min="1542" max="1542" width="16.7109375" style="2" customWidth="1"/>
    <col min="1543" max="1543" width="15.42578125" style="2" customWidth="1"/>
    <col min="1544" max="1544" width="16" style="2" customWidth="1"/>
    <col min="1545" max="1545" width="9.5703125" style="2" customWidth="1"/>
    <col min="1546" max="1546" width="12.42578125" style="2" customWidth="1"/>
    <col min="1547" max="1549" width="11.42578125" style="2" customWidth="1"/>
    <col min="1550" max="1550" width="4.42578125" style="2" bestFit="1" customWidth="1"/>
    <col min="1551" max="1551" width="3.140625" style="2" customWidth="1"/>
    <col min="1552" max="1792" width="9.140625" style="2"/>
    <col min="1793" max="1793" width="1.28515625" style="2" customWidth="1"/>
    <col min="1794" max="1794" width="4.7109375" style="2" customWidth="1"/>
    <col min="1795" max="1795" width="16.85546875" style="2" customWidth="1"/>
    <col min="1796" max="1796" width="56.28515625" style="2" customWidth="1"/>
    <col min="1797" max="1797" width="17.42578125" style="2" customWidth="1"/>
    <col min="1798" max="1798" width="16.7109375" style="2" customWidth="1"/>
    <col min="1799" max="1799" width="15.42578125" style="2" customWidth="1"/>
    <col min="1800" max="1800" width="16" style="2" customWidth="1"/>
    <col min="1801" max="1801" width="9.5703125" style="2" customWidth="1"/>
    <col min="1802" max="1802" width="12.42578125" style="2" customWidth="1"/>
    <col min="1803" max="1805" width="11.42578125" style="2" customWidth="1"/>
    <col min="1806" max="1806" width="4.42578125" style="2" bestFit="1" customWidth="1"/>
    <col min="1807" max="1807" width="3.140625" style="2" customWidth="1"/>
    <col min="1808" max="2048" width="9.140625" style="2"/>
    <col min="2049" max="2049" width="1.28515625" style="2" customWidth="1"/>
    <col min="2050" max="2050" width="4.7109375" style="2" customWidth="1"/>
    <col min="2051" max="2051" width="16.85546875" style="2" customWidth="1"/>
    <col min="2052" max="2052" width="56.28515625" style="2" customWidth="1"/>
    <col min="2053" max="2053" width="17.42578125" style="2" customWidth="1"/>
    <col min="2054" max="2054" width="16.7109375" style="2" customWidth="1"/>
    <col min="2055" max="2055" width="15.42578125" style="2" customWidth="1"/>
    <col min="2056" max="2056" width="16" style="2" customWidth="1"/>
    <col min="2057" max="2057" width="9.5703125" style="2" customWidth="1"/>
    <col min="2058" max="2058" width="12.42578125" style="2" customWidth="1"/>
    <col min="2059" max="2061" width="11.42578125" style="2" customWidth="1"/>
    <col min="2062" max="2062" width="4.42578125" style="2" bestFit="1" customWidth="1"/>
    <col min="2063" max="2063" width="3.140625" style="2" customWidth="1"/>
    <col min="2064" max="2304" width="9.140625" style="2"/>
    <col min="2305" max="2305" width="1.28515625" style="2" customWidth="1"/>
    <col min="2306" max="2306" width="4.7109375" style="2" customWidth="1"/>
    <col min="2307" max="2307" width="16.85546875" style="2" customWidth="1"/>
    <col min="2308" max="2308" width="56.28515625" style="2" customWidth="1"/>
    <col min="2309" max="2309" width="17.42578125" style="2" customWidth="1"/>
    <col min="2310" max="2310" width="16.7109375" style="2" customWidth="1"/>
    <col min="2311" max="2311" width="15.42578125" style="2" customWidth="1"/>
    <col min="2312" max="2312" width="16" style="2" customWidth="1"/>
    <col min="2313" max="2313" width="9.5703125" style="2" customWidth="1"/>
    <col min="2314" max="2314" width="12.42578125" style="2" customWidth="1"/>
    <col min="2315" max="2317" width="11.42578125" style="2" customWidth="1"/>
    <col min="2318" max="2318" width="4.42578125" style="2" bestFit="1" customWidth="1"/>
    <col min="2319" max="2319" width="3.140625" style="2" customWidth="1"/>
    <col min="2320" max="2560" width="9.140625" style="2"/>
    <col min="2561" max="2561" width="1.28515625" style="2" customWidth="1"/>
    <col min="2562" max="2562" width="4.7109375" style="2" customWidth="1"/>
    <col min="2563" max="2563" width="16.85546875" style="2" customWidth="1"/>
    <col min="2564" max="2564" width="56.28515625" style="2" customWidth="1"/>
    <col min="2565" max="2565" width="17.42578125" style="2" customWidth="1"/>
    <col min="2566" max="2566" width="16.7109375" style="2" customWidth="1"/>
    <col min="2567" max="2567" width="15.42578125" style="2" customWidth="1"/>
    <col min="2568" max="2568" width="16" style="2" customWidth="1"/>
    <col min="2569" max="2569" width="9.5703125" style="2" customWidth="1"/>
    <col min="2570" max="2570" width="12.42578125" style="2" customWidth="1"/>
    <col min="2571" max="2573" width="11.42578125" style="2" customWidth="1"/>
    <col min="2574" max="2574" width="4.42578125" style="2" bestFit="1" customWidth="1"/>
    <col min="2575" max="2575" width="3.140625" style="2" customWidth="1"/>
    <col min="2576" max="2816" width="9.140625" style="2"/>
    <col min="2817" max="2817" width="1.28515625" style="2" customWidth="1"/>
    <col min="2818" max="2818" width="4.7109375" style="2" customWidth="1"/>
    <col min="2819" max="2819" width="16.85546875" style="2" customWidth="1"/>
    <col min="2820" max="2820" width="56.28515625" style="2" customWidth="1"/>
    <col min="2821" max="2821" width="17.42578125" style="2" customWidth="1"/>
    <col min="2822" max="2822" width="16.7109375" style="2" customWidth="1"/>
    <col min="2823" max="2823" width="15.42578125" style="2" customWidth="1"/>
    <col min="2824" max="2824" width="16" style="2" customWidth="1"/>
    <col min="2825" max="2825" width="9.5703125" style="2" customWidth="1"/>
    <col min="2826" max="2826" width="12.42578125" style="2" customWidth="1"/>
    <col min="2827" max="2829" width="11.42578125" style="2" customWidth="1"/>
    <col min="2830" max="2830" width="4.42578125" style="2" bestFit="1" customWidth="1"/>
    <col min="2831" max="2831" width="3.140625" style="2" customWidth="1"/>
    <col min="2832" max="3072" width="9.140625" style="2"/>
    <col min="3073" max="3073" width="1.28515625" style="2" customWidth="1"/>
    <col min="3074" max="3074" width="4.7109375" style="2" customWidth="1"/>
    <col min="3075" max="3075" width="16.85546875" style="2" customWidth="1"/>
    <col min="3076" max="3076" width="56.28515625" style="2" customWidth="1"/>
    <col min="3077" max="3077" width="17.42578125" style="2" customWidth="1"/>
    <col min="3078" max="3078" width="16.7109375" style="2" customWidth="1"/>
    <col min="3079" max="3079" width="15.42578125" style="2" customWidth="1"/>
    <col min="3080" max="3080" width="16" style="2" customWidth="1"/>
    <col min="3081" max="3081" width="9.5703125" style="2" customWidth="1"/>
    <col min="3082" max="3082" width="12.42578125" style="2" customWidth="1"/>
    <col min="3083" max="3085" width="11.42578125" style="2" customWidth="1"/>
    <col min="3086" max="3086" width="4.42578125" style="2" bestFit="1" customWidth="1"/>
    <col min="3087" max="3087" width="3.140625" style="2" customWidth="1"/>
    <col min="3088" max="3328" width="9.140625" style="2"/>
    <col min="3329" max="3329" width="1.28515625" style="2" customWidth="1"/>
    <col min="3330" max="3330" width="4.7109375" style="2" customWidth="1"/>
    <col min="3331" max="3331" width="16.85546875" style="2" customWidth="1"/>
    <col min="3332" max="3332" width="56.28515625" style="2" customWidth="1"/>
    <col min="3333" max="3333" width="17.42578125" style="2" customWidth="1"/>
    <col min="3334" max="3334" width="16.7109375" style="2" customWidth="1"/>
    <col min="3335" max="3335" width="15.42578125" style="2" customWidth="1"/>
    <col min="3336" max="3336" width="16" style="2" customWidth="1"/>
    <col min="3337" max="3337" width="9.5703125" style="2" customWidth="1"/>
    <col min="3338" max="3338" width="12.42578125" style="2" customWidth="1"/>
    <col min="3339" max="3341" width="11.42578125" style="2" customWidth="1"/>
    <col min="3342" max="3342" width="4.42578125" style="2" bestFit="1" customWidth="1"/>
    <col min="3343" max="3343" width="3.140625" style="2" customWidth="1"/>
    <col min="3344" max="3584" width="9.140625" style="2"/>
    <col min="3585" max="3585" width="1.28515625" style="2" customWidth="1"/>
    <col min="3586" max="3586" width="4.7109375" style="2" customWidth="1"/>
    <col min="3587" max="3587" width="16.85546875" style="2" customWidth="1"/>
    <col min="3588" max="3588" width="56.28515625" style="2" customWidth="1"/>
    <col min="3589" max="3589" width="17.42578125" style="2" customWidth="1"/>
    <col min="3590" max="3590" width="16.7109375" style="2" customWidth="1"/>
    <col min="3591" max="3591" width="15.42578125" style="2" customWidth="1"/>
    <col min="3592" max="3592" width="16" style="2" customWidth="1"/>
    <col min="3593" max="3593" width="9.5703125" style="2" customWidth="1"/>
    <col min="3594" max="3594" width="12.42578125" style="2" customWidth="1"/>
    <col min="3595" max="3597" width="11.42578125" style="2" customWidth="1"/>
    <col min="3598" max="3598" width="4.42578125" style="2" bestFit="1" customWidth="1"/>
    <col min="3599" max="3599" width="3.140625" style="2" customWidth="1"/>
    <col min="3600" max="3840" width="9.140625" style="2"/>
    <col min="3841" max="3841" width="1.28515625" style="2" customWidth="1"/>
    <col min="3842" max="3842" width="4.7109375" style="2" customWidth="1"/>
    <col min="3843" max="3843" width="16.85546875" style="2" customWidth="1"/>
    <col min="3844" max="3844" width="56.28515625" style="2" customWidth="1"/>
    <col min="3845" max="3845" width="17.42578125" style="2" customWidth="1"/>
    <col min="3846" max="3846" width="16.7109375" style="2" customWidth="1"/>
    <col min="3847" max="3847" width="15.42578125" style="2" customWidth="1"/>
    <col min="3848" max="3848" width="16" style="2" customWidth="1"/>
    <col min="3849" max="3849" width="9.5703125" style="2" customWidth="1"/>
    <col min="3850" max="3850" width="12.42578125" style="2" customWidth="1"/>
    <col min="3851" max="3853" width="11.42578125" style="2" customWidth="1"/>
    <col min="3854" max="3854" width="4.42578125" style="2" bestFit="1" customWidth="1"/>
    <col min="3855" max="3855" width="3.140625" style="2" customWidth="1"/>
    <col min="3856" max="4096" width="9.140625" style="2"/>
    <col min="4097" max="4097" width="1.28515625" style="2" customWidth="1"/>
    <col min="4098" max="4098" width="4.7109375" style="2" customWidth="1"/>
    <col min="4099" max="4099" width="16.85546875" style="2" customWidth="1"/>
    <col min="4100" max="4100" width="56.28515625" style="2" customWidth="1"/>
    <col min="4101" max="4101" width="17.42578125" style="2" customWidth="1"/>
    <col min="4102" max="4102" width="16.7109375" style="2" customWidth="1"/>
    <col min="4103" max="4103" width="15.42578125" style="2" customWidth="1"/>
    <col min="4104" max="4104" width="16" style="2" customWidth="1"/>
    <col min="4105" max="4105" width="9.5703125" style="2" customWidth="1"/>
    <col min="4106" max="4106" width="12.42578125" style="2" customWidth="1"/>
    <col min="4107" max="4109" width="11.42578125" style="2" customWidth="1"/>
    <col min="4110" max="4110" width="4.42578125" style="2" bestFit="1" customWidth="1"/>
    <col min="4111" max="4111" width="3.140625" style="2" customWidth="1"/>
    <col min="4112" max="4352" width="9.140625" style="2"/>
    <col min="4353" max="4353" width="1.28515625" style="2" customWidth="1"/>
    <col min="4354" max="4354" width="4.7109375" style="2" customWidth="1"/>
    <col min="4355" max="4355" width="16.85546875" style="2" customWidth="1"/>
    <col min="4356" max="4356" width="56.28515625" style="2" customWidth="1"/>
    <col min="4357" max="4357" width="17.42578125" style="2" customWidth="1"/>
    <col min="4358" max="4358" width="16.7109375" style="2" customWidth="1"/>
    <col min="4359" max="4359" width="15.42578125" style="2" customWidth="1"/>
    <col min="4360" max="4360" width="16" style="2" customWidth="1"/>
    <col min="4361" max="4361" width="9.5703125" style="2" customWidth="1"/>
    <col min="4362" max="4362" width="12.42578125" style="2" customWidth="1"/>
    <col min="4363" max="4365" width="11.42578125" style="2" customWidth="1"/>
    <col min="4366" max="4366" width="4.42578125" style="2" bestFit="1" customWidth="1"/>
    <col min="4367" max="4367" width="3.140625" style="2" customWidth="1"/>
    <col min="4368" max="4608" width="9.140625" style="2"/>
    <col min="4609" max="4609" width="1.28515625" style="2" customWidth="1"/>
    <col min="4610" max="4610" width="4.7109375" style="2" customWidth="1"/>
    <col min="4611" max="4611" width="16.85546875" style="2" customWidth="1"/>
    <col min="4612" max="4612" width="56.28515625" style="2" customWidth="1"/>
    <col min="4613" max="4613" width="17.42578125" style="2" customWidth="1"/>
    <col min="4614" max="4614" width="16.7109375" style="2" customWidth="1"/>
    <col min="4615" max="4615" width="15.42578125" style="2" customWidth="1"/>
    <col min="4616" max="4616" width="16" style="2" customWidth="1"/>
    <col min="4617" max="4617" width="9.5703125" style="2" customWidth="1"/>
    <col min="4618" max="4618" width="12.42578125" style="2" customWidth="1"/>
    <col min="4619" max="4621" width="11.42578125" style="2" customWidth="1"/>
    <col min="4622" max="4622" width="4.42578125" style="2" bestFit="1" customWidth="1"/>
    <col min="4623" max="4623" width="3.140625" style="2" customWidth="1"/>
    <col min="4624" max="4864" width="9.140625" style="2"/>
    <col min="4865" max="4865" width="1.28515625" style="2" customWidth="1"/>
    <col min="4866" max="4866" width="4.7109375" style="2" customWidth="1"/>
    <col min="4867" max="4867" width="16.85546875" style="2" customWidth="1"/>
    <col min="4868" max="4868" width="56.28515625" style="2" customWidth="1"/>
    <col min="4869" max="4869" width="17.42578125" style="2" customWidth="1"/>
    <col min="4870" max="4870" width="16.7109375" style="2" customWidth="1"/>
    <col min="4871" max="4871" width="15.42578125" style="2" customWidth="1"/>
    <col min="4872" max="4872" width="16" style="2" customWidth="1"/>
    <col min="4873" max="4873" width="9.5703125" style="2" customWidth="1"/>
    <col min="4874" max="4874" width="12.42578125" style="2" customWidth="1"/>
    <col min="4875" max="4877" width="11.42578125" style="2" customWidth="1"/>
    <col min="4878" max="4878" width="4.42578125" style="2" bestFit="1" customWidth="1"/>
    <col min="4879" max="4879" width="3.140625" style="2" customWidth="1"/>
    <col min="4880" max="5120" width="9.140625" style="2"/>
    <col min="5121" max="5121" width="1.28515625" style="2" customWidth="1"/>
    <col min="5122" max="5122" width="4.7109375" style="2" customWidth="1"/>
    <col min="5123" max="5123" width="16.85546875" style="2" customWidth="1"/>
    <col min="5124" max="5124" width="56.28515625" style="2" customWidth="1"/>
    <col min="5125" max="5125" width="17.42578125" style="2" customWidth="1"/>
    <col min="5126" max="5126" width="16.7109375" style="2" customWidth="1"/>
    <col min="5127" max="5127" width="15.42578125" style="2" customWidth="1"/>
    <col min="5128" max="5128" width="16" style="2" customWidth="1"/>
    <col min="5129" max="5129" width="9.5703125" style="2" customWidth="1"/>
    <col min="5130" max="5130" width="12.42578125" style="2" customWidth="1"/>
    <col min="5131" max="5133" width="11.42578125" style="2" customWidth="1"/>
    <col min="5134" max="5134" width="4.42578125" style="2" bestFit="1" customWidth="1"/>
    <col min="5135" max="5135" width="3.140625" style="2" customWidth="1"/>
    <col min="5136" max="5376" width="9.140625" style="2"/>
    <col min="5377" max="5377" width="1.28515625" style="2" customWidth="1"/>
    <col min="5378" max="5378" width="4.7109375" style="2" customWidth="1"/>
    <col min="5379" max="5379" width="16.85546875" style="2" customWidth="1"/>
    <col min="5380" max="5380" width="56.28515625" style="2" customWidth="1"/>
    <col min="5381" max="5381" width="17.42578125" style="2" customWidth="1"/>
    <col min="5382" max="5382" width="16.7109375" style="2" customWidth="1"/>
    <col min="5383" max="5383" width="15.42578125" style="2" customWidth="1"/>
    <col min="5384" max="5384" width="16" style="2" customWidth="1"/>
    <col min="5385" max="5385" width="9.5703125" style="2" customWidth="1"/>
    <col min="5386" max="5386" width="12.42578125" style="2" customWidth="1"/>
    <col min="5387" max="5389" width="11.42578125" style="2" customWidth="1"/>
    <col min="5390" max="5390" width="4.42578125" style="2" bestFit="1" customWidth="1"/>
    <col min="5391" max="5391" width="3.140625" style="2" customWidth="1"/>
    <col min="5392" max="5632" width="9.140625" style="2"/>
    <col min="5633" max="5633" width="1.28515625" style="2" customWidth="1"/>
    <col min="5634" max="5634" width="4.7109375" style="2" customWidth="1"/>
    <col min="5635" max="5635" width="16.85546875" style="2" customWidth="1"/>
    <col min="5636" max="5636" width="56.28515625" style="2" customWidth="1"/>
    <col min="5637" max="5637" width="17.42578125" style="2" customWidth="1"/>
    <col min="5638" max="5638" width="16.7109375" style="2" customWidth="1"/>
    <col min="5639" max="5639" width="15.42578125" style="2" customWidth="1"/>
    <col min="5640" max="5640" width="16" style="2" customWidth="1"/>
    <col min="5641" max="5641" width="9.5703125" style="2" customWidth="1"/>
    <col min="5642" max="5642" width="12.42578125" style="2" customWidth="1"/>
    <col min="5643" max="5645" width="11.42578125" style="2" customWidth="1"/>
    <col min="5646" max="5646" width="4.42578125" style="2" bestFit="1" customWidth="1"/>
    <col min="5647" max="5647" width="3.140625" style="2" customWidth="1"/>
    <col min="5648" max="5888" width="9.140625" style="2"/>
    <col min="5889" max="5889" width="1.28515625" style="2" customWidth="1"/>
    <col min="5890" max="5890" width="4.7109375" style="2" customWidth="1"/>
    <col min="5891" max="5891" width="16.85546875" style="2" customWidth="1"/>
    <col min="5892" max="5892" width="56.28515625" style="2" customWidth="1"/>
    <col min="5893" max="5893" width="17.42578125" style="2" customWidth="1"/>
    <col min="5894" max="5894" width="16.7109375" style="2" customWidth="1"/>
    <col min="5895" max="5895" width="15.42578125" style="2" customWidth="1"/>
    <col min="5896" max="5896" width="16" style="2" customWidth="1"/>
    <col min="5897" max="5897" width="9.5703125" style="2" customWidth="1"/>
    <col min="5898" max="5898" width="12.42578125" style="2" customWidth="1"/>
    <col min="5899" max="5901" width="11.42578125" style="2" customWidth="1"/>
    <col min="5902" max="5902" width="4.42578125" style="2" bestFit="1" customWidth="1"/>
    <col min="5903" max="5903" width="3.140625" style="2" customWidth="1"/>
    <col min="5904" max="6144" width="9.140625" style="2"/>
    <col min="6145" max="6145" width="1.28515625" style="2" customWidth="1"/>
    <col min="6146" max="6146" width="4.7109375" style="2" customWidth="1"/>
    <col min="6147" max="6147" width="16.85546875" style="2" customWidth="1"/>
    <col min="6148" max="6148" width="56.28515625" style="2" customWidth="1"/>
    <col min="6149" max="6149" width="17.42578125" style="2" customWidth="1"/>
    <col min="6150" max="6150" width="16.7109375" style="2" customWidth="1"/>
    <col min="6151" max="6151" width="15.42578125" style="2" customWidth="1"/>
    <col min="6152" max="6152" width="16" style="2" customWidth="1"/>
    <col min="6153" max="6153" width="9.5703125" style="2" customWidth="1"/>
    <col min="6154" max="6154" width="12.42578125" style="2" customWidth="1"/>
    <col min="6155" max="6157" width="11.42578125" style="2" customWidth="1"/>
    <col min="6158" max="6158" width="4.42578125" style="2" bestFit="1" customWidth="1"/>
    <col min="6159" max="6159" width="3.140625" style="2" customWidth="1"/>
    <col min="6160" max="6400" width="9.140625" style="2"/>
    <col min="6401" max="6401" width="1.28515625" style="2" customWidth="1"/>
    <col min="6402" max="6402" width="4.7109375" style="2" customWidth="1"/>
    <col min="6403" max="6403" width="16.85546875" style="2" customWidth="1"/>
    <col min="6404" max="6404" width="56.28515625" style="2" customWidth="1"/>
    <col min="6405" max="6405" width="17.42578125" style="2" customWidth="1"/>
    <col min="6406" max="6406" width="16.7109375" style="2" customWidth="1"/>
    <col min="6407" max="6407" width="15.42578125" style="2" customWidth="1"/>
    <col min="6408" max="6408" width="16" style="2" customWidth="1"/>
    <col min="6409" max="6409" width="9.5703125" style="2" customWidth="1"/>
    <col min="6410" max="6410" width="12.42578125" style="2" customWidth="1"/>
    <col min="6411" max="6413" width="11.42578125" style="2" customWidth="1"/>
    <col min="6414" max="6414" width="4.42578125" style="2" bestFit="1" customWidth="1"/>
    <col min="6415" max="6415" width="3.140625" style="2" customWidth="1"/>
    <col min="6416" max="6656" width="9.140625" style="2"/>
    <col min="6657" max="6657" width="1.28515625" style="2" customWidth="1"/>
    <col min="6658" max="6658" width="4.7109375" style="2" customWidth="1"/>
    <col min="6659" max="6659" width="16.85546875" style="2" customWidth="1"/>
    <col min="6660" max="6660" width="56.28515625" style="2" customWidth="1"/>
    <col min="6661" max="6661" width="17.42578125" style="2" customWidth="1"/>
    <col min="6662" max="6662" width="16.7109375" style="2" customWidth="1"/>
    <col min="6663" max="6663" width="15.42578125" style="2" customWidth="1"/>
    <col min="6664" max="6664" width="16" style="2" customWidth="1"/>
    <col min="6665" max="6665" width="9.5703125" style="2" customWidth="1"/>
    <col min="6666" max="6666" width="12.42578125" style="2" customWidth="1"/>
    <col min="6667" max="6669" width="11.42578125" style="2" customWidth="1"/>
    <col min="6670" max="6670" width="4.42578125" style="2" bestFit="1" customWidth="1"/>
    <col min="6671" max="6671" width="3.140625" style="2" customWidth="1"/>
    <col min="6672" max="6912" width="9.140625" style="2"/>
    <col min="6913" max="6913" width="1.28515625" style="2" customWidth="1"/>
    <col min="6914" max="6914" width="4.7109375" style="2" customWidth="1"/>
    <col min="6915" max="6915" width="16.85546875" style="2" customWidth="1"/>
    <col min="6916" max="6916" width="56.28515625" style="2" customWidth="1"/>
    <col min="6917" max="6917" width="17.42578125" style="2" customWidth="1"/>
    <col min="6918" max="6918" width="16.7109375" style="2" customWidth="1"/>
    <col min="6919" max="6919" width="15.42578125" style="2" customWidth="1"/>
    <col min="6920" max="6920" width="16" style="2" customWidth="1"/>
    <col min="6921" max="6921" width="9.5703125" style="2" customWidth="1"/>
    <col min="6922" max="6922" width="12.42578125" style="2" customWidth="1"/>
    <col min="6923" max="6925" width="11.42578125" style="2" customWidth="1"/>
    <col min="6926" max="6926" width="4.42578125" style="2" bestFit="1" customWidth="1"/>
    <col min="6927" max="6927" width="3.140625" style="2" customWidth="1"/>
    <col min="6928" max="7168" width="9.140625" style="2"/>
    <col min="7169" max="7169" width="1.28515625" style="2" customWidth="1"/>
    <col min="7170" max="7170" width="4.7109375" style="2" customWidth="1"/>
    <col min="7171" max="7171" width="16.85546875" style="2" customWidth="1"/>
    <col min="7172" max="7172" width="56.28515625" style="2" customWidth="1"/>
    <col min="7173" max="7173" width="17.42578125" style="2" customWidth="1"/>
    <col min="7174" max="7174" width="16.7109375" style="2" customWidth="1"/>
    <col min="7175" max="7175" width="15.42578125" style="2" customWidth="1"/>
    <col min="7176" max="7176" width="16" style="2" customWidth="1"/>
    <col min="7177" max="7177" width="9.5703125" style="2" customWidth="1"/>
    <col min="7178" max="7178" width="12.42578125" style="2" customWidth="1"/>
    <col min="7179" max="7181" width="11.42578125" style="2" customWidth="1"/>
    <col min="7182" max="7182" width="4.42578125" style="2" bestFit="1" customWidth="1"/>
    <col min="7183" max="7183" width="3.140625" style="2" customWidth="1"/>
    <col min="7184" max="7424" width="9.140625" style="2"/>
    <col min="7425" max="7425" width="1.28515625" style="2" customWidth="1"/>
    <col min="7426" max="7426" width="4.7109375" style="2" customWidth="1"/>
    <col min="7427" max="7427" width="16.85546875" style="2" customWidth="1"/>
    <col min="7428" max="7428" width="56.28515625" style="2" customWidth="1"/>
    <col min="7429" max="7429" width="17.42578125" style="2" customWidth="1"/>
    <col min="7430" max="7430" width="16.7109375" style="2" customWidth="1"/>
    <col min="7431" max="7431" width="15.42578125" style="2" customWidth="1"/>
    <col min="7432" max="7432" width="16" style="2" customWidth="1"/>
    <col min="7433" max="7433" width="9.5703125" style="2" customWidth="1"/>
    <col min="7434" max="7434" width="12.42578125" style="2" customWidth="1"/>
    <col min="7435" max="7437" width="11.42578125" style="2" customWidth="1"/>
    <col min="7438" max="7438" width="4.42578125" style="2" bestFit="1" customWidth="1"/>
    <col min="7439" max="7439" width="3.140625" style="2" customWidth="1"/>
    <col min="7440" max="7680" width="9.140625" style="2"/>
    <col min="7681" max="7681" width="1.28515625" style="2" customWidth="1"/>
    <col min="7682" max="7682" width="4.7109375" style="2" customWidth="1"/>
    <col min="7683" max="7683" width="16.85546875" style="2" customWidth="1"/>
    <col min="7684" max="7684" width="56.28515625" style="2" customWidth="1"/>
    <col min="7685" max="7685" width="17.42578125" style="2" customWidth="1"/>
    <col min="7686" max="7686" width="16.7109375" style="2" customWidth="1"/>
    <col min="7687" max="7687" width="15.42578125" style="2" customWidth="1"/>
    <col min="7688" max="7688" width="16" style="2" customWidth="1"/>
    <col min="7689" max="7689" width="9.5703125" style="2" customWidth="1"/>
    <col min="7690" max="7690" width="12.42578125" style="2" customWidth="1"/>
    <col min="7691" max="7693" width="11.42578125" style="2" customWidth="1"/>
    <col min="7694" max="7694" width="4.42578125" style="2" bestFit="1" customWidth="1"/>
    <col min="7695" max="7695" width="3.140625" style="2" customWidth="1"/>
    <col min="7696" max="7936" width="9.140625" style="2"/>
    <col min="7937" max="7937" width="1.28515625" style="2" customWidth="1"/>
    <col min="7938" max="7938" width="4.7109375" style="2" customWidth="1"/>
    <col min="7939" max="7939" width="16.85546875" style="2" customWidth="1"/>
    <col min="7940" max="7940" width="56.28515625" style="2" customWidth="1"/>
    <col min="7941" max="7941" width="17.42578125" style="2" customWidth="1"/>
    <col min="7942" max="7942" width="16.7109375" style="2" customWidth="1"/>
    <col min="7943" max="7943" width="15.42578125" style="2" customWidth="1"/>
    <col min="7944" max="7944" width="16" style="2" customWidth="1"/>
    <col min="7945" max="7945" width="9.5703125" style="2" customWidth="1"/>
    <col min="7946" max="7946" width="12.42578125" style="2" customWidth="1"/>
    <col min="7947" max="7949" width="11.42578125" style="2" customWidth="1"/>
    <col min="7950" max="7950" width="4.42578125" style="2" bestFit="1" customWidth="1"/>
    <col min="7951" max="7951" width="3.140625" style="2" customWidth="1"/>
    <col min="7952" max="8192" width="9.140625" style="2"/>
    <col min="8193" max="8193" width="1.28515625" style="2" customWidth="1"/>
    <col min="8194" max="8194" width="4.7109375" style="2" customWidth="1"/>
    <col min="8195" max="8195" width="16.85546875" style="2" customWidth="1"/>
    <col min="8196" max="8196" width="56.28515625" style="2" customWidth="1"/>
    <col min="8197" max="8197" width="17.42578125" style="2" customWidth="1"/>
    <col min="8198" max="8198" width="16.7109375" style="2" customWidth="1"/>
    <col min="8199" max="8199" width="15.42578125" style="2" customWidth="1"/>
    <col min="8200" max="8200" width="16" style="2" customWidth="1"/>
    <col min="8201" max="8201" width="9.5703125" style="2" customWidth="1"/>
    <col min="8202" max="8202" width="12.42578125" style="2" customWidth="1"/>
    <col min="8203" max="8205" width="11.42578125" style="2" customWidth="1"/>
    <col min="8206" max="8206" width="4.42578125" style="2" bestFit="1" customWidth="1"/>
    <col min="8207" max="8207" width="3.140625" style="2" customWidth="1"/>
    <col min="8208" max="8448" width="9.140625" style="2"/>
    <col min="8449" max="8449" width="1.28515625" style="2" customWidth="1"/>
    <col min="8450" max="8450" width="4.7109375" style="2" customWidth="1"/>
    <col min="8451" max="8451" width="16.85546875" style="2" customWidth="1"/>
    <col min="8452" max="8452" width="56.28515625" style="2" customWidth="1"/>
    <col min="8453" max="8453" width="17.42578125" style="2" customWidth="1"/>
    <col min="8454" max="8454" width="16.7109375" style="2" customWidth="1"/>
    <col min="8455" max="8455" width="15.42578125" style="2" customWidth="1"/>
    <col min="8456" max="8456" width="16" style="2" customWidth="1"/>
    <col min="8457" max="8457" width="9.5703125" style="2" customWidth="1"/>
    <col min="8458" max="8458" width="12.42578125" style="2" customWidth="1"/>
    <col min="8459" max="8461" width="11.42578125" style="2" customWidth="1"/>
    <col min="8462" max="8462" width="4.42578125" style="2" bestFit="1" customWidth="1"/>
    <col min="8463" max="8463" width="3.140625" style="2" customWidth="1"/>
    <col min="8464" max="8704" width="9.140625" style="2"/>
    <col min="8705" max="8705" width="1.28515625" style="2" customWidth="1"/>
    <col min="8706" max="8706" width="4.7109375" style="2" customWidth="1"/>
    <col min="8707" max="8707" width="16.85546875" style="2" customWidth="1"/>
    <col min="8708" max="8708" width="56.28515625" style="2" customWidth="1"/>
    <col min="8709" max="8709" width="17.42578125" style="2" customWidth="1"/>
    <col min="8710" max="8710" width="16.7109375" style="2" customWidth="1"/>
    <col min="8711" max="8711" width="15.42578125" style="2" customWidth="1"/>
    <col min="8712" max="8712" width="16" style="2" customWidth="1"/>
    <col min="8713" max="8713" width="9.5703125" style="2" customWidth="1"/>
    <col min="8714" max="8714" width="12.42578125" style="2" customWidth="1"/>
    <col min="8715" max="8717" width="11.42578125" style="2" customWidth="1"/>
    <col min="8718" max="8718" width="4.42578125" style="2" bestFit="1" customWidth="1"/>
    <col min="8719" max="8719" width="3.140625" style="2" customWidth="1"/>
    <col min="8720" max="8960" width="9.140625" style="2"/>
    <col min="8961" max="8961" width="1.28515625" style="2" customWidth="1"/>
    <col min="8962" max="8962" width="4.7109375" style="2" customWidth="1"/>
    <col min="8963" max="8963" width="16.85546875" style="2" customWidth="1"/>
    <col min="8964" max="8964" width="56.28515625" style="2" customWidth="1"/>
    <col min="8965" max="8965" width="17.42578125" style="2" customWidth="1"/>
    <col min="8966" max="8966" width="16.7109375" style="2" customWidth="1"/>
    <col min="8967" max="8967" width="15.42578125" style="2" customWidth="1"/>
    <col min="8968" max="8968" width="16" style="2" customWidth="1"/>
    <col min="8969" max="8969" width="9.5703125" style="2" customWidth="1"/>
    <col min="8970" max="8970" width="12.42578125" style="2" customWidth="1"/>
    <col min="8971" max="8973" width="11.42578125" style="2" customWidth="1"/>
    <col min="8974" max="8974" width="4.42578125" style="2" bestFit="1" customWidth="1"/>
    <col min="8975" max="8975" width="3.140625" style="2" customWidth="1"/>
    <col min="8976" max="9216" width="9.140625" style="2"/>
    <col min="9217" max="9217" width="1.28515625" style="2" customWidth="1"/>
    <col min="9218" max="9218" width="4.7109375" style="2" customWidth="1"/>
    <col min="9219" max="9219" width="16.85546875" style="2" customWidth="1"/>
    <col min="9220" max="9220" width="56.28515625" style="2" customWidth="1"/>
    <col min="9221" max="9221" width="17.42578125" style="2" customWidth="1"/>
    <col min="9222" max="9222" width="16.7109375" style="2" customWidth="1"/>
    <col min="9223" max="9223" width="15.42578125" style="2" customWidth="1"/>
    <col min="9224" max="9224" width="16" style="2" customWidth="1"/>
    <col min="9225" max="9225" width="9.5703125" style="2" customWidth="1"/>
    <col min="9226" max="9226" width="12.42578125" style="2" customWidth="1"/>
    <col min="9227" max="9229" width="11.42578125" style="2" customWidth="1"/>
    <col min="9230" max="9230" width="4.42578125" style="2" bestFit="1" customWidth="1"/>
    <col min="9231" max="9231" width="3.140625" style="2" customWidth="1"/>
    <col min="9232" max="9472" width="9.140625" style="2"/>
    <col min="9473" max="9473" width="1.28515625" style="2" customWidth="1"/>
    <col min="9474" max="9474" width="4.7109375" style="2" customWidth="1"/>
    <col min="9475" max="9475" width="16.85546875" style="2" customWidth="1"/>
    <col min="9476" max="9476" width="56.28515625" style="2" customWidth="1"/>
    <col min="9477" max="9477" width="17.42578125" style="2" customWidth="1"/>
    <col min="9478" max="9478" width="16.7109375" style="2" customWidth="1"/>
    <col min="9479" max="9479" width="15.42578125" style="2" customWidth="1"/>
    <col min="9480" max="9480" width="16" style="2" customWidth="1"/>
    <col min="9481" max="9481" width="9.5703125" style="2" customWidth="1"/>
    <col min="9482" max="9482" width="12.42578125" style="2" customWidth="1"/>
    <col min="9483" max="9485" width="11.42578125" style="2" customWidth="1"/>
    <col min="9486" max="9486" width="4.42578125" style="2" bestFit="1" customWidth="1"/>
    <col min="9487" max="9487" width="3.140625" style="2" customWidth="1"/>
    <col min="9488" max="9728" width="9.140625" style="2"/>
    <col min="9729" max="9729" width="1.28515625" style="2" customWidth="1"/>
    <col min="9730" max="9730" width="4.7109375" style="2" customWidth="1"/>
    <col min="9731" max="9731" width="16.85546875" style="2" customWidth="1"/>
    <col min="9732" max="9732" width="56.28515625" style="2" customWidth="1"/>
    <col min="9733" max="9733" width="17.42578125" style="2" customWidth="1"/>
    <col min="9734" max="9734" width="16.7109375" style="2" customWidth="1"/>
    <col min="9735" max="9735" width="15.42578125" style="2" customWidth="1"/>
    <col min="9736" max="9736" width="16" style="2" customWidth="1"/>
    <col min="9737" max="9737" width="9.5703125" style="2" customWidth="1"/>
    <col min="9738" max="9738" width="12.42578125" style="2" customWidth="1"/>
    <col min="9739" max="9741" width="11.42578125" style="2" customWidth="1"/>
    <col min="9742" max="9742" width="4.42578125" style="2" bestFit="1" customWidth="1"/>
    <col min="9743" max="9743" width="3.140625" style="2" customWidth="1"/>
    <col min="9744" max="9984" width="9.140625" style="2"/>
    <col min="9985" max="9985" width="1.28515625" style="2" customWidth="1"/>
    <col min="9986" max="9986" width="4.7109375" style="2" customWidth="1"/>
    <col min="9987" max="9987" width="16.85546875" style="2" customWidth="1"/>
    <col min="9988" max="9988" width="56.28515625" style="2" customWidth="1"/>
    <col min="9989" max="9989" width="17.42578125" style="2" customWidth="1"/>
    <col min="9990" max="9990" width="16.7109375" style="2" customWidth="1"/>
    <col min="9991" max="9991" width="15.42578125" style="2" customWidth="1"/>
    <col min="9992" max="9992" width="16" style="2" customWidth="1"/>
    <col min="9993" max="9993" width="9.5703125" style="2" customWidth="1"/>
    <col min="9994" max="9994" width="12.42578125" style="2" customWidth="1"/>
    <col min="9995" max="9997" width="11.42578125" style="2" customWidth="1"/>
    <col min="9998" max="9998" width="4.42578125" style="2" bestFit="1" customWidth="1"/>
    <col min="9999" max="9999" width="3.140625" style="2" customWidth="1"/>
    <col min="10000" max="10240" width="9.140625" style="2"/>
    <col min="10241" max="10241" width="1.28515625" style="2" customWidth="1"/>
    <col min="10242" max="10242" width="4.7109375" style="2" customWidth="1"/>
    <col min="10243" max="10243" width="16.85546875" style="2" customWidth="1"/>
    <col min="10244" max="10244" width="56.28515625" style="2" customWidth="1"/>
    <col min="10245" max="10245" width="17.42578125" style="2" customWidth="1"/>
    <col min="10246" max="10246" width="16.7109375" style="2" customWidth="1"/>
    <col min="10247" max="10247" width="15.42578125" style="2" customWidth="1"/>
    <col min="10248" max="10248" width="16" style="2" customWidth="1"/>
    <col min="10249" max="10249" width="9.5703125" style="2" customWidth="1"/>
    <col min="10250" max="10250" width="12.42578125" style="2" customWidth="1"/>
    <col min="10251" max="10253" width="11.42578125" style="2" customWidth="1"/>
    <col min="10254" max="10254" width="4.42578125" style="2" bestFit="1" customWidth="1"/>
    <col min="10255" max="10255" width="3.140625" style="2" customWidth="1"/>
    <col min="10256" max="10496" width="9.140625" style="2"/>
    <col min="10497" max="10497" width="1.28515625" style="2" customWidth="1"/>
    <col min="10498" max="10498" width="4.7109375" style="2" customWidth="1"/>
    <col min="10499" max="10499" width="16.85546875" style="2" customWidth="1"/>
    <col min="10500" max="10500" width="56.28515625" style="2" customWidth="1"/>
    <col min="10501" max="10501" width="17.42578125" style="2" customWidth="1"/>
    <col min="10502" max="10502" width="16.7109375" style="2" customWidth="1"/>
    <col min="10503" max="10503" width="15.42578125" style="2" customWidth="1"/>
    <col min="10504" max="10504" width="16" style="2" customWidth="1"/>
    <col min="10505" max="10505" width="9.5703125" style="2" customWidth="1"/>
    <col min="10506" max="10506" width="12.42578125" style="2" customWidth="1"/>
    <col min="10507" max="10509" width="11.42578125" style="2" customWidth="1"/>
    <col min="10510" max="10510" width="4.42578125" style="2" bestFit="1" customWidth="1"/>
    <col min="10511" max="10511" width="3.140625" style="2" customWidth="1"/>
    <col min="10512" max="10752" width="9.140625" style="2"/>
    <col min="10753" max="10753" width="1.28515625" style="2" customWidth="1"/>
    <col min="10754" max="10754" width="4.7109375" style="2" customWidth="1"/>
    <col min="10755" max="10755" width="16.85546875" style="2" customWidth="1"/>
    <col min="10756" max="10756" width="56.28515625" style="2" customWidth="1"/>
    <col min="10757" max="10757" width="17.42578125" style="2" customWidth="1"/>
    <col min="10758" max="10758" width="16.7109375" style="2" customWidth="1"/>
    <col min="10759" max="10759" width="15.42578125" style="2" customWidth="1"/>
    <col min="10760" max="10760" width="16" style="2" customWidth="1"/>
    <col min="10761" max="10761" width="9.5703125" style="2" customWidth="1"/>
    <col min="10762" max="10762" width="12.42578125" style="2" customWidth="1"/>
    <col min="10763" max="10765" width="11.42578125" style="2" customWidth="1"/>
    <col min="10766" max="10766" width="4.42578125" style="2" bestFit="1" customWidth="1"/>
    <col min="10767" max="10767" width="3.140625" style="2" customWidth="1"/>
    <col min="10768" max="11008" width="9.140625" style="2"/>
    <col min="11009" max="11009" width="1.28515625" style="2" customWidth="1"/>
    <col min="11010" max="11010" width="4.7109375" style="2" customWidth="1"/>
    <col min="11011" max="11011" width="16.85546875" style="2" customWidth="1"/>
    <col min="11012" max="11012" width="56.28515625" style="2" customWidth="1"/>
    <col min="11013" max="11013" width="17.42578125" style="2" customWidth="1"/>
    <col min="11014" max="11014" width="16.7109375" style="2" customWidth="1"/>
    <col min="11015" max="11015" width="15.42578125" style="2" customWidth="1"/>
    <col min="11016" max="11016" width="16" style="2" customWidth="1"/>
    <col min="11017" max="11017" width="9.5703125" style="2" customWidth="1"/>
    <col min="11018" max="11018" width="12.42578125" style="2" customWidth="1"/>
    <col min="11019" max="11021" width="11.42578125" style="2" customWidth="1"/>
    <col min="11022" max="11022" width="4.42578125" style="2" bestFit="1" customWidth="1"/>
    <col min="11023" max="11023" width="3.140625" style="2" customWidth="1"/>
    <col min="11024" max="11264" width="9.140625" style="2"/>
    <col min="11265" max="11265" width="1.28515625" style="2" customWidth="1"/>
    <col min="11266" max="11266" width="4.7109375" style="2" customWidth="1"/>
    <col min="11267" max="11267" width="16.85546875" style="2" customWidth="1"/>
    <col min="11268" max="11268" width="56.28515625" style="2" customWidth="1"/>
    <col min="11269" max="11269" width="17.42578125" style="2" customWidth="1"/>
    <col min="11270" max="11270" width="16.7109375" style="2" customWidth="1"/>
    <col min="11271" max="11271" width="15.42578125" style="2" customWidth="1"/>
    <col min="11272" max="11272" width="16" style="2" customWidth="1"/>
    <col min="11273" max="11273" width="9.5703125" style="2" customWidth="1"/>
    <col min="11274" max="11274" width="12.42578125" style="2" customWidth="1"/>
    <col min="11275" max="11277" width="11.42578125" style="2" customWidth="1"/>
    <col min="11278" max="11278" width="4.42578125" style="2" bestFit="1" customWidth="1"/>
    <col min="11279" max="11279" width="3.140625" style="2" customWidth="1"/>
    <col min="11280" max="11520" width="9.140625" style="2"/>
    <col min="11521" max="11521" width="1.28515625" style="2" customWidth="1"/>
    <col min="11522" max="11522" width="4.7109375" style="2" customWidth="1"/>
    <col min="11523" max="11523" width="16.85546875" style="2" customWidth="1"/>
    <col min="11524" max="11524" width="56.28515625" style="2" customWidth="1"/>
    <col min="11525" max="11525" width="17.42578125" style="2" customWidth="1"/>
    <col min="11526" max="11526" width="16.7109375" style="2" customWidth="1"/>
    <col min="11527" max="11527" width="15.42578125" style="2" customWidth="1"/>
    <col min="11528" max="11528" width="16" style="2" customWidth="1"/>
    <col min="11529" max="11529" width="9.5703125" style="2" customWidth="1"/>
    <col min="11530" max="11530" width="12.42578125" style="2" customWidth="1"/>
    <col min="11531" max="11533" width="11.42578125" style="2" customWidth="1"/>
    <col min="11534" max="11534" width="4.42578125" style="2" bestFit="1" customWidth="1"/>
    <col min="11535" max="11535" width="3.140625" style="2" customWidth="1"/>
    <col min="11536" max="11776" width="9.140625" style="2"/>
    <col min="11777" max="11777" width="1.28515625" style="2" customWidth="1"/>
    <col min="11778" max="11778" width="4.7109375" style="2" customWidth="1"/>
    <col min="11779" max="11779" width="16.85546875" style="2" customWidth="1"/>
    <col min="11780" max="11780" width="56.28515625" style="2" customWidth="1"/>
    <col min="11781" max="11781" width="17.42578125" style="2" customWidth="1"/>
    <col min="11782" max="11782" width="16.7109375" style="2" customWidth="1"/>
    <col min="11783" max="11783" width="15.42578125" style="2" customWidth="1"/>
    <col min="11784" max="11784" width="16" style="2" customWidth="1"/>
    <col min="11785" max="11785" width="9.5703125" style="2" customWidth="1"/>
    <col min="11786" max="11786" width="12.42578125" style="2" customWidth="1"/>
    <col min="11787" max="11789" width="11.42578125" style="2" customWidth="1"/>
    <col min="11790" max="11790" width="4.42578125" style="2" bestFit="1" customWidth="1"/>
    <col min="11791" max="11791" width="3.140625" style="2" customWidth="1"/>
    <col min="11792" max="12032" width="9.140625" style="2"/>
    <col min="12033" max="12033" width="1.28515625" style="2" customWidth="1"/>
    <col min="12034" max="12034" width="4.7109375" style="2" customWidth="1"/>
    <col min="12035" max="12035" width="16.85546875" style="2" customWidth="1"/>
    <col min="12036" max="12036" width="56.28515625" style="2" customWidth="1"/>
    <col min="12037" max="12037" width="17.42578125" style="2" customWidth="1"/>
    <col min="12038" max="12038" width="16.7109375" style="2" customWidth="1"/>
    <col min="12039" max="12039" width="15.42578125" style="2" customWidth="1"/>
    <col min="12040" max="12040" width="16" style="2" customWidth="1"/>
    <col min="12041" max="12041" width="9.5703125" style="2" customWidth="1"/>
    <col min="12042" max="12042" width="12.42578125" style="2" customWidth="1"/>
    <col min="12043" max="12045" width="11.42578125" style="2" customWidth="1"/>
    <col min="12046" max="12046" width="4.42578125" style="2" bestFit="1" customWidth="1"/>
    <col min="12047" max="12047" width="3.140625" style="2" customWidth="1"/>
    <col min="12048" max="12288" width="9.140625" style="2"/>
    <col min="12289" max="12289" width="1.28515625" style="2" customWidth="1"/>
    <col min="12290" max="12290" width="4.7109375" style="2" customWidth="1"/>
    <col min="12291" max="12291" width="16.85546875" style="2" customWidth="1"/>
    <col min="12292" max="12292" width="56.28515625" style="2" customWidth="1"/>
    <col min="12293" max="12293" width="17.42578125" style="2" customWidth="1"/>
    <col min="12294" max="12294" width="16.7109375" style="2" customWidth="1"/>
    <col min="12295" max="12295" width="15.42578125" style="2" customWidth="1"/>
    <col min="12296" max="12296" width="16" style="2" customWidth="1"/>
    <col min="12297" max="12297" width="9.5703125" style="2" customWidth="1"/>
    <col min="12298" max="12298" width="12.42578125" style="2" customWidth="1"/>
    <col min="12299" max="12301" width="11.42578125" style="2" customWidth="1"/>
    <col min="12302" max="12302" width="4.42578125" style="2" bestFit="1" customWidth="1"/>
    <col min="12303" max="12303" width="3.140625" style="2" customWidth="1"/>
    <col min="12304" max="12544" width="9.140625" style="2"/>
    <col min="12545" max="12545" width="1.28515625" style="2" customWidth="1"/>
    <col min="12546" max="12546" width="4.7109375" style="2" customWidth="1"/>
    <col min="12547" max="12547" width="16.85546875" style="2" customWidth="1"/>
    <col min="12548" max="12548" width="56.28515625" style="2" customWidth="1"/>
    <col min="12549" max="12549" width="17.42578125" style="2" customWidth="1"/>
    <col min="12550" max="12550" width="16.7109375" style="2" customWidth="1"/>
    <col min="12551" max="12551" width="15.42578125" style="2" customWidth="1"/>
    <col min="12552" max="12552" width="16" style="2" customWidth="1"/>
    <col min="12553" max="12553" width="9.5703125" style="2" customWidth="1"/>
    <col min="12554" max="12554" width="12.42578125" style="2" customWidth="1"/>
    <col min="12555" max="12557" width="11.42578125" style="2" customWidth="1"/>
    <col min="12558" max="12558" width="4.42578125" style="2" bestFit="1" customWidth="1"/>
    <col min="12559" max="12559" width="3.140625" style="2" customWidth="1"/>
    <col min="12560" max="12800" width="9.140625" style="2"/>
    <col min="12801" max="12801" width="1.28515625" style="2" customWidth="1"/>
    <col min="12802" max="12802" width="4.7109375" style="2" customWidth="1"/>
    <col min="12803" max="12803" width="16.85546875" style="2" customWidth="1"/>
    <col min="12804" max="12804" width="56.28515625" style="2" customWidth="1"/>
    <col min="12805" max="12805" width="17.42578125" style="2" customWidth="1"/>
    <col min="12806" max="12806" width="16.7109375" style="2" customWidth="1"/>
    <col min="12807" max="12807" width="15.42578125" style="2" customWidth="1"/>
    <col min="12808" max="12808" width="16" style="2" customWidth="1"/>
    <col min="12809" max="12809" width="9.5703125" style="2" customWidth="1"/>
    <col min="12810" max="12810" width="12.42578125" style="2" customWidth="1"/>
    <col min="12811" max="12813" width="11.42578125" style="2" customWidth="1"/>
    <col min="12814" max="12814" width="4.42578125" style="2" bestFit="1" customWidth="1"/>
    <col min="12815" max="12815" width="3.140625" style="2" customWidth="1"/>
    <col min="12816" max="13056" width="9.140625" style="2"/>
    <col min="13057" max="13057" width="1.28515625" style="2" customWidth="1"/>
    <col min="13058" max="13058" width="4.7109375" style="2" customWidth="1"/>
    <col min="13059" max="13059" width="16.85546875" style="2" customWidth="1"/>
    <col min="13060" max="13060" width="56.28515625" style="2" customWidth="1"/>
    <col min="13061" max="13061" width="17.42578125" style="2" customWidth="1"/>
    <col min="13062" max="13062" width="16.7109375" style="2" customWidth="1"/>
    <col min="13063" max="13063" width="15.42578125" style="2" customWidth="1"/>
    <col min="13064" max="13064" width="16" style="2" customWidth="1"/>
    <col min="13065" max="13065" width="9.5703125" style="2" customWidth="1"/>
    <col min="13066" max="13066" width="12.42578125" style="2" customWidth="1"/>
    <col min="13067" max="13069" width="11.42578125" style="2" customWidth="1"/>
    <col min="13070" max="13070" width="4.42578125" style="2" bestFit="1" customWidth="1"/>
    <col min="13071" max="13071" width="3.140625" style="2" customWidth="1"/>
    <col min="13072" max="13312" width="9.140625" style="2"/>
    <col min="13313" max="13313" width="1.28515625" style="2" customWidth="1"/>
    <col min="13314" max="13314" width="4.7109375" style="2" customWidth="1"/>
    <col min="13315" max="13315" width="16.85546875" style="2" customWidth="1"/>
    <col min="13316" max="13316" width="56.28515625" style="2" customWidth="1"/>
    <col min="13317" max="13317" width="17.42578125" style="2" customWidth="1"/>
    <col min="13318" max="13318" width="16.7109375" style="2" customWidth="1"/>
    <col min="13319" max="13319" width="15.42578125" style="2" customWidth="1"/>
    <col min="13320" max="13320" width="16" style="2" customWidth="1"/>
    <col min="13321" max="13321" width="9.5703125" style="2" customWidth="1"/>
    <col min="13322" max="13322" width="12.42578125" style="2" customWidth="1"/>
    <col min="13323" max="13325" width="11.42578125" style="2" customWidth="1"/>
    <col min="13326" max="13326" width="4.42578125" style="2" bestFit="1" customWidth="1"/>
    <col min="13327" max="13327" width="3.140625" style="2" customWidth="1"/>
    <col min="13328" max="13568" width="9.140625" style="2"/>
    <col min="13569" max="13569" width="1.28515625" style="2" customWidth="1"/>
    <col min="13570" max="13570" width="4.7109375" style="2" customWidth="1"/>
    <col min="13571" max="13571" width="16.85546875" style="2" customWidth="1"/>
    <col min="13572" max="13572" width="56.28515625" style="2" customWidth="1"/>
    <col min="13573" max="13573" width="17.42578125" style="2" customWidth="1"/>
    <col min="13574" max="13574" width="16.7109375" style="2" customWidth="1"/>
    <col min="13575" max="13575" width="15.42578125" style="2" customWidth="1"/>
    <col min="13576" max="13576" width="16" style="2" customWidth="1"/>
    <col min="13577" max="13577" width="9.5703125" style="2" customWidth="1"/>
    <col min="13578" max="13578" width="12.42578125" style="2" customWidth="1"/>
    <col min="13579" max="13581" width="11.42578125" style="2" customWidth="1"/>
    <col min="13582" max="13582" width="4.42578125" style="2" bestFit="1" customWidth="1"/>
    <col min="13583" max="13583" width="3.140625" style="2" customWidth="1"/>
    <col min="13584" max="13824" width="9.140625" style="2"/>
    <col min="13825" max="13825" width="1.28515625" style="2" customWidth="1"/>
    <col min="13826" max="13826" width="4.7109375" style="2" customWidth="1"/>
    <col min="13827" max="13827" width="16.85546875" style="2" customWidth="1"/>
    <col min="13828" max="13828" width="56.28515625" style="2" customWidth="1"/>
    <col min="13829" max="13829" width="17.42578125" style="2" customWidth="1"/>
    <col min="13830" max="13830" width="16.7109375" style="2" customWidth="1"/>
    <col min="13831" max="13831" width="15.42578125" style="2" customWidth="1"/>
    <col min="13832" max="13832" width="16" style="2" customWidth="1"/>
    <col min="13833" max="13833" width="9.5703125" style="2" customWidth="1"/>
    <col min="13834" max="13834" width="12.42578125" style="2" customWidth="1"/>
    <col min="13835" max="13837" width="11.42578125" style="2" customWidth="1"/>
    <col min="13838" max="13838" width="4.42578125" style="2" bestFit="1" customWidth="1"/>
    <col min="13839" max="13839" width="3.140625" style="2" customWidth="1"/>
    <col min="13840" max="14080" width="9.140625" style="2"/>
    <col min="14081" max="14081" width="1.28515625" style="2" customWidth="1"/>
    <col min="14082" max="14082" width="4.7109375" style="2" customWidth="1"/>
    <col min="14083" max="14083" width="16.85546875" style="2" customWidth="1"/>
    <col min="14084" max="14084" width="56.28515625" style="2" customWidth="1"/>
    <col min="14085" max="14085" width="17.42578125" style="2" customWidth="1"/>
    <col min="14086" max="14086" width="16.7109375" style="2" customWidth="1"/>
    <col min="14087" max="14087" width="15.42578125" style="2" customWidth="1"/>
    <col min="14088" max="14088" width="16" style="2" customWidth="1"/>
    <col min="14089" max="14089" width="9.5703125" style="2" customWidth="1"/>
    <col min="14090" max="14090" width="12.42578125" style="2" customWidth="1"/>
    <col min="14091" max="14093" width="11.42578125" style="2" customWidth="1"/>
    <col min="14094" max="14094" width="4.42578125" style="2" bestFit="1" customWidth="1"/>
    <col min="14095" max="14095" width="3.140625" style="2" customWidth="1"/>
    <col min="14096" max="14336" width="9.140625" style="2"/>
    <col min="14337" max="14337" width="1.28515625" style="2" customWidth="1"/>
    <col min="14338" max="14338" width="4.7109375" style="2" customWidth="1"/>
    <col min="14339" max="14339" width="16.85546875" style="2" customWidth="1"/>
    <col min="14340" max="14340" width="56.28515625" style="2" customWidth="1"/>
    <col min="14341" max="14341" width="17.42578125" style="2" customWidth="1"/>
    <col min="14342" max="14342" width="16.7109375" style="2" customWidth="1"/>
    <col min="14343" max="14343" width="15.42578125" style="2" customWidth="1"/>
    <col min="14344" max="14344" width="16" style="2" customWidth="1"/>
    <col min="14345" max="14345" width="9.5703125" style="2" customWidth="1"/>
    <col min="14346" max="14346" width="12.42578125" style="2" customWidth="1"/>
    <col min="14347" max="14349" width="11.42578125" style="2" customWidth="1"/>
    <col min="14350" max="14350" width="4.42578125" style="2" bestFit="1" customWidth="1"/>
    <col min="14351" max="14351" width="3.140625" style="2" customWidth="1"/>
    <col min="14352" max="14592" width="9.140625" style="2"/>
    <col min="14593" max="14593" width="1.28515625" style="2" customWidth="1"/>
    <col min="14594" max="14594" width="4.7109375" style="2" customWidth="1"/>
    <col min="14595" max="14595" width="16.85546875" style="2" customWidth="1"/>
    <col min="14596" max="14596" width="56.28515625" style="2" customWidth="1"/>
    <col min="14597" max="14597" width="17.42578125" style="2" customWidth="1"/>
    <col min="14598" max="14598" width="16.7109375" style="2" customWidth="1"/>
    <col min="14599" max="14599" width="15.42578125" style="2" customWidth="1"/>
    <col min="14600" max="14600" width="16" style="2" customWidth="1"/>
    <col min="14601" max="14601" width="9.5703125" style="2" customWidth="1"/>
    <col min="14602" max="14602" width="12.42578125" style="2" customWidth="1"/>
    <col min="14603" max="14605" width="11.42578125" style="2" customWidth="1"/>
    <col min="14606" max="14606" width="4.42578125" style="2" bestFit="1" customWidth="1"/>
    <col min="14607" max="14607" width="3.140625" style="2" customWidth="1"/>
    <col min="14608" max="14848" width="9.140625" style="2"/>
    <col min="14849" max="14849" width="1.28515625" style="2" customWidth="1"/>
    <col min="14850" max="14850" width="4.7109375" style="2" customWidth="1"/>
    <col min="14851" max="14851" width="16.85546875" style="2" customWidth="1"/>
    <col min="14852" max="14852" width="56.28515625" style="2" customWidth="1"/>
    <col min="14853" max="14853" width="17.42578125" style="2" customWidth="1"/>
    <col min="14854" max="14854" width="16.7109375" style="2" customWidth="1"/>
    <col min="14855" max="14855" width="15.42578125" style="2" customWidth="1"/>
    <col min="14856" max="14856" width="16" style="2" customWidth="1"/>
    <col min="14857" max="14857" width="9.5703125" style="2" customWidth="1"/>
    <col min="14858" max="14858" width="12.42578125" style="2" customWidth="1"/>
    <col min="14859" max="14861" width="11.42578125" style="2" customWidth="1"/>
    <col min="14862" max="14862" width="4.42578125" style="2" bestFit="1" customWidth="1"/>
    <col min="14863" max="14863" width="3.140625" style="2" customWidth="1"/>
    <col min="14864" max="15104" width="9.140625" style="2"/>
    <col min="15105" max="15105" width="1.28515625" style="2" customWidth="1"/>
    <col min="15106" max="15106" width="4.7109375" style="2" customWidth="1"/>
    <col min="15107" max="15107" width="16.85546875" style="2" customWidth="1"/>
    <col min="15108" max="15108" width="56.28515625" style="2" customWidth="1"/>
    <col min="15109" max="15109" width="17.42578125" style="2" customWidth="1"/>
    <col min="15110" max="15110" width="16.7109375" style="2" customWidth="1"/>
    <col min="15111" max="15111" width="15.42578125" style="2" customWidth="1"/>
    <col min="15112" max="15112" width="16" style="2" customWidth="1"/>
    <col min="15113" max="15113" width="9.5703125" style="2" customWidth="1"/>
    <col min="15114" max="15114" width="12.42578125" style="2" customWidth="1"/>
    <col min="15115" max="15117" width="11.42578125" style="2" customWidth="1"/>
    <col min="15118" max="15118" width="4.42578125" style="2" bestFit="1" customWidth="1"/>
    <col min="15119" max="15119" width="3.140625" style="2" customWidth="1"/>
    <col min="15120" max="15360" width="9.140625" style="2"/>
    <col min="15361" max="15361" width="1.28515625" style="2" customWidth="1"/>
    <col min="15362" max="15362" width="4.7109375" style="2" customWidth="1"/>
    <col min="15363" max="15363" width="16.85546875" style="2" customWidth="1"/>
    <col min="15364" max="15364" width="56.28515625" style="2" customWidth="1"/>
    <col min="15365" max="15365" width="17.42578125" style="2" customWidth="1"/>
    <col min="15366" max="15366" width="16.7109375" style="2" customWidth="1"/>
    <col min="15367" max="15367" width="15.42578125" style="2" customWidth="1"/>
    <col min="15368" max="15368" width="16" style="2" customWidth="1"/>
    <col min="15369" max="15369" width="9.5703125" style="2" customWidth="1"/>
    <col min="15370" max="15370" width="12.42578125" style="2" customWidth="1"/>
    <col min="15371" max="15373" width="11.42578125" style="2" customWidth="1"/>
    <col min="15374" max="15374" width="4.42578125" style="2" bestFit="1" customWidth="1"/>
    <col min="15375" max="15375" width="3.140625" style="2" customWidth="1"/>
    <col min="15376" max="15616" width="9.140625" style="2"/>
    <col min="15617" max="15617" width="1.28515625" style="2" customWidth="1"/>
    <col min="15618" max="15618" width="4.7109375" style="2" customWidth="1"/>
    <col min="15619" max="15619" width="16.85546875" style="2" customWidth="1"/>
    <col min="15620" max="15620" width="56.28515625" style="2" customWidth="1"/>
    <col min="15621" max="15621" width="17.42578125" style="2" customWidth="1"/>
    <col min="15622" max="15622" width="16.7109375" style="2" customWidth="1"/>
    <col min="15623" max="15623" width="15.42578125" style="2" customWidth="1"/>
    <col min="15624" max="15624" width="16" style="2" customWidth="1"/>
    <col min="15625" max="15625" width="9.5703125" style="2" customWidth="1"/>
    <col min="15626" max="15626" width="12.42578125" style="2" customWidth="1"/>
    <col min="15627" max="15629" width="11.42578125" style="2" customWidth="1"/>
    <col min="15630" max="15630" width="4.42578125" style="2" bestFit="1" customWidth="1"/>
    <col min="15631" max="15631" width="3.140625" style="2" customWidth="1"/>
    <col min="15632" max="15872" width="9.140625" style="2"/>
    <col min="15873" max="15873" width="1.28515625" style="2" customWidth="1"/>
    <col min="15874" max="15874" width="4.7109375" style="2" customWidth="1"/>
    <col min="15875" max="15875" width="16.85546875" style="2" customWidth="1"/>
    <col min="15876" max="15876" width="56.28515625" style="2" customWidth="1"/>
    <col min="15877" max="15877" width="17.42578125" style="2" customWidth="1"/>
    <col min="15878" max="15878" width="16.7109375" style="2" customWidth="1"/>
    <col min="15879" max="15879" width="15.42578125" style="2" customWidth="1"/>
    <col min="15880" max="15880" width="16" style="2" customWidth="1"/>
    <col min="15881" max="15881" width="9.5703125" style="2" customWidth="1"/>
    <col min="15882" max="15882" width="12.42578125" style="2" customWidth="1"/>
    <col min="15883" max="15885" width="11.42578125" style="2" customWidth="1"/>
    <col min="15886" max="15886" width="4.42578125" style="2" bestFit="1" customWidth="1"/>
    <col min="15887" max="15887" width="3.140625" style="2" customWidth="1"/>
    <col min="15888" max="16128" width="9.140625" style="2"/>
    <col min="16129" max="16129" width="1.28515625" style="2" customWidth="1"/>
    <col min="16130" max="16130" width="4.7109375" style="2" customWidth="1"/>
    <col min="16131" max="16131" width="16.85546875" style="2" customWidth="1"/>
    <col min="16132" max="16132" width="56.28515625" style="2" customWidth="1"/>
    <col min="16133" max="16133" width="17.42578125" style="2" customWidth="1"/>
    <col min="16134" max="16134" width="16.7109375" style="2" customWidth="1"/>
    <col min="16135" max="16135" width="15.42578125" style="2" customWidth="1"/>
    <col min="16136" max="16136" width="16" style="2" customWidth="1"/>
    <col min="16137" max="16137" width="9.5703125" style="2" customWidth="1"/>
    <col min="16138" max="16138" width="12.42578125" style="2" customWidth="1"/>
    <col min="16139" max="16141" width="11.42578125" style="2" customWidth="1"/>
    <col min="16142" max="16142" width="4.42578125" style="2" bestFit="1" customWidth="1"/>
    <col min="16143" max="16143" width="3.140625" style="2" customWidth="1"/>
    <col min="16144" max="16384" width="9.140625" style="2"/>
  </cols>
  <sheetData>
    <row r="1" spans="2:15" hidden="1" x14ac:dyDescent="0.25"/>
    <row r="2" spans="2:15" ht="15.75" hidden="1" x14ac:dyDescent="0.25">
      <c r="E2" s="2"/>
      <c r="F2" s="11"/>
      <c r="G2" s="12"/>
      <c r="H2" s="13" t="s">
        <v>0</v>
      </c>
      <c r="I2" s="14"/>
      <c r="J2" s="8"/>
    </row>
    <row r="3" spans="2:15" ht="15.75" hidden="1" x14ac:dyDescent="0.25">
      <c r="F3" s="11"/>
      <c r="H3" s="15" t="s">
        <v>1</v>
      </c>
      <c r="I3" s="16"/>
      <c r="J3" s="8"/>
    </row>
    <row r="4" spans="2:15" ht="18.75" hidden="1" x14ac:dyDescent="0.25">
      <c r="E4" s="17" t="s">
        <v>2</v>
      </c>
      <c r="F4" s="11"/>
      <c r="J4" s="8"/>
    </row>
    <row r="5" spans="2:15" ht="15" x14ac:dyDescent="0.25">
      <c r="E5" s="7"/>
      <c r="F5" s="18" t="s">
        <v>3</v>
      </c>
      <c r="G5" s="19"/>
      <c r="H5" s="18"/>
      <c r="I5" s="19"/>
      <c r="J5" s="8"/>
    </row>
    <row r="6" spans="2:15" ht="18.75" x14ac:dyDescent="0.25">
      <c r="D6" s="20"/>
      <c r="E6" s="7"/>
      <c r="F6" s="18" t="s">
        <v>4</v>
      </c>
      <c r="G6" s="21"/>
      <c r="H6" s="18"/>
      <c r="I6" s="22"/>
    </row>
    <row r="7" spans="2:15" ht="14.25" x14ac:dyDescent="0.25">
      <c r="D7" s="20"/>
      <c r="E7" s="23"/>
      <c r="F7" s="18" t="s">
        <v>5</v>
      </c>
      <c r="G7" s="6"/>
      <c r="L7" s="24"/>
      <c r="M7" s="25"/>
      <c r="N7" s="25"/>
      <c r="O7" s="25"/>
    </row>
    <row r="8" spans="2:15" ht="15.75" x14ac:dyDescent="0.25">
      <c r="D8" s="26"/>
      <c r="E8" s="27"/>
      <c r="F8" s="18" t="s">
        <v>6</v>
      </c>
      <c r="G8" s="6"/>
      <c r="I8" s="28"/>
      <c r="L8" s="29"/>
      <c r="M8" s="30"/>
      <c r="N8" s="30"/>
      <c r="O8" s="30"/>
    </row>
    <row r="9" spans="2:15" ht="12.75" customHeight="1" x14ac:dyDescent="0.25">
      <c r="D9" s="20"/>
      <c r="F9" s="31" t="s">
        <v>54</v>
      </c>
      <c r="G9" s="6"/>
      <c r="L9" s="29"/>
      <c r="M9" s="30"/>
      <c r="N9" s="30"/>
      <c r="O9" s="30"/>
    </row>
    <row r="10" spans="2:15" s="32" customFormat="1" ht="14.25" customHeight="1" x14ac:dyDescent="0.25">
      <c r="E10" s="33"/>
      <c r="F10" s="33"/>
      <c r="G10" s="27"/>
      <c r="H10" s="34"/>
      <c r="I10" s="34"/>
      <c r="J10" s="35"/>
      <c r="K10" s="27"/>
      <c r="L10" s="29"/>
      <c r="M10" s="30"/>
      <c r="N10" s="30"/>
      <c r="O10" s="30"/>
    </row>
    <row r="11" spans="2:15" s="32" customFormat="1" ht="14.25" customHeight="1" x14ac:dyDescent="0.25">
      <c r="D11" s="36"/>
      <c r="E11" s="37"/>
      <c r="F11" s="37"/>
      <c r="G11" s="37"/>
      <c r="H11" s="37"/>
      <c r="I11" s="37"/>
      <c r="J11" s="27"/>
      <c r="K11" s="27"/>
      <c r="L11" s="27"/>
      <c r="M11" s="38"/>
      <c r="N11" s="38"/>
      <c r="O11" s="39"/>
    </row>
    <row r="12" spans="2:15" ht="14.25" customHeight="1" thickBot="1" x14ac:dyDescent="0.3">
      <c r="D12" s="36"/>
      <c r="E12" s="7"/>
      <c r="F12" s="37"/>
      <c r="G12" s="40"/>
      <c r="H12" s="40"/>
      <c r="I12" s="40"/>
      <c r="J12" s="41"/>
      <c r="L12" s="42"/>
    </row>
    <row r="13" spans="2:15" ht="15.75" customHeight="1" thickTop="1" thickBot="1" x14ac:dyDescent="0.3">
      <c r="B13" s="43"/>
      <c r="C13" s="44" t="s">
        <v>7</v>
      </c>
      <c r="D13" s="45" t="s">
        <v>8</v>
      </c>
      <c r="E13" s="138"/>
      <c r="F13" s="138"/>
      <c r="G13" s="138"/>
      <c r="H13" s="138"/>
      <c r="I13" s="134"/>
      <c r="J13" s="34"/>
      <c r="L13" s="42"/>
    </row>
    <row r="14" spans="2:15" ht="15.75" customHeight="1" thickTop="1" thickBot="1" x14ac:dyDescent="0.3">
      <c r="B14" s="46"/>
      <c r="C14" s="44" t="s">
        <v>9</v>
      </c>
      <c r="D14" s="45" t="s">
        <v>10</v>
      </c>
      <c r="E14" s="139"/>
      <c r="F14" s="140"/>
      <c r="G14" s="140"/>
      <c r="H14" s="140"/>
      <c r="I14" s="135"/>
      <c r="J14" s="47"/>
      <c r="L14" s="42"/>
    </row>
    <row r="15" spans="2:15" ht="15.75" customHeight="1" thickTop="1" thickBot="1" x14ac:dyDescent="0.35">
      <c r="C15" s="44" t="s">
        <v>11</v>
      </c>
      <c r="D15" s="45" t="s">
        <v>12</v>
      </c>
      <c r="E15" s="48"/>
      <c r="F15" s="34"/>
      <c r="G15" s="34"/>
      <c r="H15" s="34"/>
      <c r="I15" s="34"/>
      <c r="J15" s="34"/>
      <c r="L15" s="42"/>
    </row>
    <row r="16" spans="2:15" ht="15.75" customHeight="1" thickTop="1" thickBot="1" x14ac:dyDescent="0.35">
      <c r="C16" s="44" t="s">
        <v>13</v>
      </c>
      <c r="D16" s="45" t="s">
        <v>12</v>
      </c>
      <c r="E16" s="48"/>
      <c r="F16" s="34"/>
      <c r="G16" s="34"/>
      <c r="H16" s="34"/>
      <c r="I16" s="34"/>
      <c r="J16" s="34"/>
      <c r="L16" s="42"/>
    </row>
    <row r="17" spans="2:18" ht="15.75" customHeight="1" thickTop="1" thickBot="1" x14ac:dyDescent="0.35">
      <c r="C17" s="44" t="s">
        <v>14</v>
      </c>
      <c r="D17" s="45" t="s">
        <v>15</v>
      </c>
      <c r="E17" s="48"/>
      <c r="F17" s="34"/>
      <c r="G17" s="34"/>
      <c r="H17" s="34"/>
      <c r="I17" s="34"/>
      <c r="J17" s="34"/>
      <c r="L17" s="42"/>
    </row>
    <row r="18" spans="2:18" ht="15.75" customHeight="1" thickTop="1" thickBot="1" x14ac:dyDescent="0.35">
      <c r="C18" s="44" t="s">
        <v>16</v>
      </c>
      <c r="D18" s="45" t="s">
        <v>17</v>
      </c>
      <c r="E18" s="48"/>
      <c r="F18" s="34"/>
      <c r="G18" s="34"/>
      <c r="H18" s="34"/>
      <c r="I18" s="34"/>
      <c r="J18" s="34"/>
      <c r="L18" s="42"/>
    </row>
    <row r="19" spans="2:18" ht="96.75" customHeight="1" thickTop="1" thickBot="1" x14ac:dyDescent="0.35">
      <c r="C19" s="33"/>
      <c r="D19" s="49"/>
      <c r="E19" s="48"/>
      <c r="F19" s="34"/>
      <c r="G19" s="34"/>
      <c r="H19" s="34"/>
      <c r="I19" s="34"/>
      <c r="J19" s="34"/>
      <c r="L19" s="42"/>
    </row>
    <row r="20" spans="2:18" ht="34.5" customHeight="1" thickBot="1" x14ac:dyDescent="0.3">
      <c r="B20" s="50" t="s">
        <v>18</v>
      </c>
      <c r="C20" s="51" t="s">
        <v>19</v>
      </c>
      <c r="D20" s="51" t="s">
        <v>20</v>
      </c>
      <c r="E20" s="51" t="s">
        <v>55</v>
      </c>
      <c r="F20" s="52" t="s">
        <v>21</v>
      </c>
      <c r="G20" s="53" t="s">
        <v>22</v>
      </c>
      <c r="H20" s="54" t="s">
        <v>23</v>
      </c>
      <c r="I20" s="55"/>
      <c r="J20" s="56" t="s">
        <v>24</v>
      </c>
      <c r="K20" s="56" t="s">
        <v>25</v>
      </c>
      <c r="L20" s="56" t="s">
        <v>26</v>
      </c>
      <c r="M20" s="56" t="s">
        <v>27</v>
      </c>
      <c r="N20" s="57"/>
      <c r="O20" s="57"/>
      <c r="P20" s="58"/>
      <c r="Q20" s="58"/>
      <c r="R20" s="58"/>
    </row>
    <row r="21" spans="2:18" ht="31.5" customHeight="1" x14ac:dyDescent="0.25">
      <c r="B21" s="59">
        <v>1</v>
      </c>
      <c r="C21" s="141"/>
      <c r="D21" s="60" t="s">
        <v>28</v>
      </c>
      <c r="E21" s="61" t="s">
        <v>56</v>
      </c>
      <c r="F21" s="62">
        <v>4100</v>
      </c>
      <c r="G21" s="63">
        <v>0</v>
      </c>
      <c r="H21" s="64">
        <f>F21*G21</f>
        <v>0</v>
      </c>
      <c r="I21" s="65"/>
      <c r="J21" s="66">
        <f>G21*L21</f>
        <v>0</v>
      </c>
      <c r="K21" s="67">
        <f>G21*M21</f>
        <v>0</v>
      </c>
      <c r="L21" s="68">
        <f>1.8*0.91*0.025</f>
        <v>4.0950000000000007E-2</v>
      </c>
      <c r="M21" s="69">
        <v>14</v>
      </c>
      <c r="N21" s="8"/>
      <c r="O21" s="8"/>
    </row>
    <row r="22" spans="2:18" ht="31.5" customHeight="1" x14ac:dyDescent="0.25">
      <c r="B22" s="70">
        <f>B21+1</f>
        <v>2</v>
      </c>
      <c r="C22" s="142"/>
      <c r="D22" s="71" t="s">
        <v>29</v>
      </c>
      <c r="E22" s="72" t="s">
        <v>57</v>
      </c>
      <c r="F22" s="73">
        <v>1800</v>
      </c>
      <c r="G22" s="74">
        <v>0</v>
      </c>
      <c r="H22" s="75">
        <f t="shared" ref="H22:H36" si="0">F22*G22</f>
        <v>0</v>
      </c>
      <c r="I22" s="65"/>
      <c r="J22" s="66">
        <f t="shared" ref="J22:J36" si="1">G22*L22</f>
        <v>0</v>
      </c>
      <c r="K22" s="67">
        <f t="shared" ref="K22:K36" si="2">G22*M22</f>
        <v>0</v>
      </c>
      <c r="L22" s="68">
        <f>0.6*0.91*0.025</f>
        <v>1.3650000000000002E-2</v>
      </c>
      <c r="M22" s="69">
        <v>4</v>
      </c>
      <c r="N22" s="8"/>
      <c r="O22" s="8"/>
    </row>
    <row r="23" spans="2:18" ht="57.75" customHeight="1" x14ac:dyDescent="0.2">
      <c r="B23" s="70">
        <f>B22+1</f>
        <v>3</v>
      </c>
      <c r="C23" s="76"/>
      <c r="D23" s="77" t="s">
        <v>30</v>
      </c>
      <c r="E23" s="72" t="s">
        <v>58</v>
      </c>
      <c r="F23" s="73">
        <v>6800</v>
      </c>
      <c r="G23" s="74">
        <v>0</v>
      </c>
      <c r="H23" s="75">
        <f>F23*G23</f>
        <v>0</v>
      </c>
      <c r="I23" s="65"/>
      <c r="J23" s="66">
        <f t="shared" si="1"/>
        <v>0</v>
      </c>
      <c r="K23" s="67">
        <f t="shared" si="2"/>
        <v>0</v>
      </c>
      <c r="L23" s="68">
        <f>1.51*0.91*0.05</f>
        <v>6.8705000000000002E-2</v>
      </c>
      <c r="M23" s="69">
        <v>25</v>
      </c>
      <c r="N23" s="8"/>
      <c r="O23" s="8"/>
    </row>
    <row r="24" spans="2:18" ht="30" customHeight="1" x14ac:dyDescent="0.25">
      <c r="B24" s="70">
        <f t="shared" ref="B24:B35" si="3">B23+1</f>
        <v>4</v>
      </c>
      <c r="C24" s="143"/>
      <c r="D24" s="78" t="s">
        <v>31</v>
      </c>
      <c r="E24" s="72" t="s">
        <v>59</v>
      </c>
      <c r="F24" s="145" t="s">
        <v>32</v>
      </c>
      <c r="G24" s="74">
        <v>0</v>
      </c>
      <c r="H24" s="75">
        <v>0</v>
      </c>
      <c r="I24" s="65"/>
      <c r="J24" s="66">
        <f t="shared" si="1"/>
        <v>0</v>
      </c>
      <c r="K24" s="67">
        <f t="shared" si="2"/>
        <v>0</v>
      </c>
      <c r="L24" s="68">
        <f>0.14</f>
        <v>0.14000000000000001</v>
      </c>
      <c r="M24" s="68">
        <v>42</v>
      </c>
      <c r="N24" s="8"/>
      <c r="O24" s="8"/>
      <c r="P24" s="2" t="s">
        <v>33</v>
      </c>
    </row>
    <row r="25" spans="2:18" ht="30" customHeight="1" x14ac:dyDescent="0.25">
      <c r="B25" s="70">
        <f t="shared" si="3"/>
        <v>5</v>
      </c>
      <c r="C25" s="144"/>
      <c r="D25" s="78" t="s">
        <v>34</v>
      </c>
      <c r="E25" s="72" t="s">
        <v>60</v>
      </c>
      <c r="F25" s="146"/>
      <c r="G25" s="74">
        <v>0</v>
      </c>
      <c r="H25" s="75">
        <f t="shared" si="0"/>
        <v>0</v>
      </c>
      <c r="I25" s="65"/>
      <c r="J25" s="66">
        <f t="shared" si="1"/>
        <v>0</v>
      </c>
      <c r="K25" s="67">
        <f t="shared" si="2"/>
        <v>0</v>
      </c>
      <c r="L25" s="68">
        <v>0.22</v>
      </c>
      <c r="M25" s="68">
        <v>59</v>
      </c>
      <c r="N25" s="8"/>
      <c r="O25" s="8"/>
    </row>
    <row r="26" spans="2:18" ht="56.25" customHeight="1" x14ac:dyDescent="0.25">
      <c r="B26" s="70">
        <f t="shared" si="3"/>
        <v>6</v>
      </c>
      <c r="C26" s="79"/>
      <c r="D26" s="71" t="s">
        <v>35</v>
      </c>
      <c r="E26" s="72" t="s">
        <v>61</v>
      </c>
      <c r="F26" s="73">
        <v>3870</v>
      </c>
      <c r="G26" s="74">
        <v>0</v>
      </c>
      <c r="H26" s="75">
        <f t="shared" si="0"/>
        <v>0</v>
      </c>
      <c r="I26" s="65"/>
      <c r="J26" s="66">
        <f t="shared" si="1"/>
        <v>0</v>
      </c>
      <c r="K26" s="67">
        <f t="shared" si="2"/>
        <v>0</v>
      </c>
      <c r="L26" s="68">
        <f>0.46*0.45*0.2</f>
        <v>4.1400000000000006E-2</v>
      </c>
      <c r="M26" s="68">
        <v>19.649999999999999</v>
      </c>
      <c r="N26" s="8"/>
      <c r="O26" s="8"/>
    </row>
    <row r="27" spans="2:18" ht="54.75" customHeight="1" x14ac:dyDescent="0.25">
      <c r="B27" s="70">
        <f t="shared" si="3"/>
        <v>7</v>
      </c>
      <c r="C27" s="79"/>
      <c r="D27" s="71" t="s">
        <v>36</v>
      </c>
      <c r="E27" s="72" t="s">
        <v>62</v>
      </c>
      <c r="F27" s="73">
        <v>3130</v>
      </c>
      <c r="G27" s="74">
        <v>0</v>
      </c>
      <c r="H27" s="75">
        <f t="shared" si="0"/>
        <v>0</v>
      </c>
      <c r="I27" s="65"/>
      <c r="J27" s="66">
        <f t="shared" si="1"/>
        <v>0</v>
      </c>
      <c r="K27" s="67">
        <f t="shared" si="2"/>
        <v>0</v>
      </c>
      <c r="L27" s="68">
        <f>0.61*0.81*0.025</f>
        <v>1.2352500000000002E-2</v>
      </c>
      <c r="M27" s="68">
        <v>8</v>
      </c>
      <c r="N27" s="8"/>
      <c r="O27" s="8"/>
    </row>
    <row r="28" spans="2:18" s="8" customFormat="1" ht="63" customHeight="1" x14ac:dyDescent="0.25">
      <c r="B28" s="70">
        <f t="shared" si="3"/>
        <v>8</v>
      </c>
      <c r="C28" s="80"/>
      <c r="D28" s="81" t="s">
        <v>37</v>
      </c>
      <c r="E28" s="72" t="s">
        <v>63</v>
      </c>
      <c r="F28" s="82">
        <v>4500</v>
      </c>
      <c r="G28" s="74">
        <v>0</v>
      </c>
      <c r="H28" s="75">
        <f t="shared" si="0"/>
        <v>0</v>
      </c>
      <c r="I28" s="65"/>
      <c r="J28" s="66">
        <f>G28*L28</f>
        <v>0</v>
      </c>
      <c r="K28" s="67">
        <f>G28*M28</f>
        <v>0</v>
      </c>
      <c r="L28" s="68">
        <f>0.77*0.45*0.2</f>
        <v>6.9300000000000014E-2</v>
      </c>
      <c r="M28" s="68">
        <v>25.3</v>
      </c>
    </row>
    <row r="29" spans="2:18" s="8" customFormat="1" ht="58.5" customHeight="1" x14ac:dyDescent="0.25">
      <c r="B29" s="70">
        <f t="shared" si="3"/>
        <v>9</v>
      </c>
      <c r="C29" s="80"/>
      <c r="D29" s="81" t="s">
        <v>38</v>
      </c>
      <c r="E29" s="72" t="s">
        <v>64</v>
      </c>
      <c r="F29" s="82">
        <v>7580</v>
      </c>
      <c r="G29" s="74">
        <v>0</v>
      </c>
      <c r="H29" s="75">
        <f t="shared" si="0"/>
        <v>0</v>
      </c>
      <c r="I29" s="65"/>
      <c r="J29" s="66">
        <f t="shared" si="1"/>
        <v>0</v>
      </c>
      <c r="K29" s="67">
        <f t="shared" si="2"/>
        <v>0</v>
      </c>
      <c r="L29" s="68">
        <f>1.36*0.56*0.2</f>
        <v>0.15232000000000004</v>
      </c>
      <c r="M29" s="68">
        <v>51</v>
      </c>
    </row>
    <row r="30" spans="2:18" s="8" customFormat="1" ht="57.75" customHeight="1" x14ac:dyDescent="0.25">
      <c r="B30" s="70">
        <f t="shared" si="3"/>
        <v>10</v>
      </c>
      <c r="C30" s="80"/>
      <c r="D30" s="81" t="s">
        <v>39</v>
      </c>
      <c r="E30" s="72" t="s">
        <v>65</v>
      </c>
      <c r="F30" s="82">
        <v>3100</v>
      </c>
      <c r="G30" s="74">
        <v>0</v>
      </c>
      <c r="H30" s="75">
        <f t="shared" si="0"/>
        <v>0</v>
      </c>
      <c r="I30" s="65"/>
      <c r="J30" s="66">
        <f t="shared" si="1"/>
        <v>0</v>
      </c>
      <c r="K30" s="67">
        <f t="shared" si="2"/>
        <v>0</v>
      </c>
      <c r="L30" s="68">
        <f>0.71*0.51*0.15</f>
        <v>5.4314999999999995E-2</v>
      </c>
      <c r="M30" s="68">
        <v>20</v>
      </c>
    </row>
    <row r="31" spans="2:18" ht="54.75" customHeight="1" x14ac:dyDescent="0.25">
      <c r="B31" s="70">
        <f t="shared" si="3"/>
        <v>11</v>
      </c>
      <c r="C31" s="79"/>
      <c r="D31" s="78" t="s">
        <v>40</v>
      </c>
      <c r="E31" s="72" t="s">
        <v>66</v>
      </c>
      <c r="F31" s="73">
        <v>4400</v>
      </c>
      <c r="G31" s="74">
        <v>0</v>
      </c>
      <c r="H31" s="75">
        <f t="shared" si="0"/>
        <v>0</v>
      </c>
      <c r="I31" s="65"/>
      <c r="J31" s="66">
        <f t="shared" si="1"/>
        <v>0</v>
      </c>
      <c r="K31" s="67">
        <f t="shared" si="2"/>
        <v>0</v>
      </c>
      <c r="L31" s="68">
        <f>0.91*0.71*0.15</f>
        <v>9.6915000000000001E-2</v>
      </c>
      <c r="M31" s="68">
        <v>31</v>
      </c>
      <c r="N31" s="8"/>
      <c r="O31" s="8"/>
    </row>
    <row r="32" spans="2:18" ht="70.5" customHeight="1" x14ac:dyDescent="0.25">
      <c r="B32" s="70">
        <f t="shared" si="3"/>
        <v>12</v>
      </c>
      <c r="C32" s="83"/>
      <c r="D32" s="78" t="s">
        <v>41</v>
      </c>
      <c r="E32" s="72" t="s">
        <v>67</v>
      </c>
      <c r="F32" s="73">
        <v>2600</v>
      </c>
      <c r="G32" s="74">
        <v>0</v>
      </c>
      <c r="H32" s="75">
        <f t="shared" si="0"/>
        <v>0</v>
      </c>
      <c r="I32" s="65"/>
      <c r="J32" s="66">
        <f t="shared" si="1"/>
        <v>0</v>
      </c>
      <c r="K32" s="67">
        <f t="shared" si="2"/>
        <v>0</v>
      </c>
      <c r="L32" s="69">
        <f>0.41*1.4*0.025</f>
        <v>1.435E-2</v>
      </c>
      <c r="M32" s="69">
        <v>8.1999999999999993</v>
      </c>
      <c r="N32" s="8"/>
      <c r="O32" s="8"/>
    </row>
    <row r="33" spans="2:15" ht="70.5" customHeight="1" x14ac:dyDescent="0.25">
      <c r="B33" s="70">
        <f t="shared" si="3"/>
        <v>13</v>
      </c>
      <c r="C33" s="84"/>
      <c r="D33" s="78" t="s">
        <v>42</v>
      </c>
      <c r="E33" s="72" t="s">
        <v>68</v>
      </c>
      <c r="F33" s="73">
        <v>3610</v>
      </c>
      <c r="G33" s="74">
        <v>0</v>
      </c>
      <c r="H33" s="75">
        <f t="shared" si="0"/>
        <v>0</v>
      </c>
      <c r="I33" s="65"/>
      <c r="J33" s="66">
        <f t="shared" si="1"/>
        <v>0</v>
      </c>
      <c r="K33" s="67">
        <f t="shared" si="2"/>
        <v>0</v>
      </c>
      <c r="L33" s="69">
        <f>0.51*1.4*0.025</f>
        <v>1.7850000000000001E-2</v>
      </c>
      <c r="M33" s="69">
        <v>6.7</v>
      </c>
      <c r="N33" s="8"/>
      <c r="O33" s="8"/>
    </row>
    <row r="34" spans="2:15" ht="41.25" customHeight="1" x14ac:dyDescent="0.25">
      <c r="B34" s="70">
        <f t="shared" si="3"/>
        <v>14</v>
      </c>
      <c r="C34" s="143"/>
      <c r="D34" s="71" t="s">
        <v>43</v>
      </c>
      <c r="E34" s="72" t="s">
        <v>69</v>
      </c>
      <c r="F34" s="73">
        <v>15990</v>
      </c>
      <c r="G34" s="74">
        <v>0</v>
      </c>
      <c r="H34" s="75">
        <f t="shared" si="0"/>
        <v>0</v>
      </c>
      <c r="I34" s="65"/>
      <c r="J34" s="66">
        <f t="shared" si="1"/>
        <v>0</v>
      </c>
      <c r="K34" s="67">
        <f t="shared" si="2"/>
        <v>0</v>
      </c>
      <c r="L34" s="68">
        <f>2.15*0.45*0.25</f>
        <v>0.24187500000000001</v>
      </c>
      <c r="M34" s="68">
        <v>93</v>
      </c>
      <c r="N34" s="8"/>
      <c r="O34" s="8"/>
    </row>
    <row r="35" spans="2:15" ht="41.25" customHeight="1" x14ac:dyDescent="0.25">
      <c r="B35" s="70">
        <f t="shared" si="3"/>
        <v>15</v>
      </c>
      <c r="C35" s="144"/>
      <c r="D35" s="71" t="s">
        <v>44</v>
      </c>
      <c r="E35" s="85" t="s">
        <v>70</v>
      </c>
      <c r="F35" s="86">
        <v>18460</v>
      </c>
      <c r="G35" s="74">
        <v>0</v>
      </c>
      <c r="H35" s="75">
        <f t="shared" si="0"/>
        <v>0</v>
      </c>
      <c r="I35" s="65"/>
      <c r="J35" s="66">
        <f t="shared" si="1"/>
        <v>0</v>
      </c>
      <c r="K35" s="67">
        <f t="shared" si="2"/>
        <v>0</v>
      </c>
      <c r="L35" s="68">
        <f>2.15*0.56*0.25</f>
        <v>0.30099999999999999</v>
      </c>
      <c r="M35" s="68">
        <v>110</v>
      </c>
      <c r="N35" s="8"/>
      <c r="O35" s="8"/>
    </row>
    <row r="36" spans="2:15" ht="73.5" customHeight="1" thickBot="1" x14ac:dyDescent="0.3">
      <c r="B36" s="87">
        <f>B35+1</f>
        <v>16</v>
      </c>
      <c r="C36" s="88"/>
      <c r="D36" s="89" t="s">
        <v>45</v>
      </c>
      <c r="E36" s="90" t="s">
        <v>71</v>
      </c>
      <c r="F36" s="91">
        <v>31430</v>
      </c>
      <c r="G36" s="92">
        <v>0</v>
      </c>
      <c r="H36" s="93">
        <f t="shared" si="0"/>
        <v>0</v>
      </c>
      <c r="I36" s="65"/>
      <c r="J36" s="66">
        <f t="shared" si="1"/>
        <v>0</v>
      </c>
      <c r="K36" s="67">
        <f t="shared" si="2"/>
        <v>0</v>
      </c>
      <c r="L36" s="69">
        <f>2.15*0.6*0.3</f>
        <v>0.38699999999999996</v>
      </c>
      <c r="M36" s="69">
        <v>150</v>
      </c>
      <c r="N36" s="8"/>
      <c r="O36" s="8"/>
    </row>
    <row r="37" spans="2:15" ht="18" customHeight="1" x14ac:dyDescent="0.25">
      <c r="B37" s="94"/>
      <c r="E37" s="7"/>
      <c r="F37" s="95">
        <f>SUMPRODUCT(F21:F36,G21:G36)</f>
        <v>0</v>
      </c>
      <c r="G37" s="96" t="s">
        <v>46</v>
      </c>
      <c r="H37" s="97">
        <f>SUM(H21:H36)</f>
        <v>0</v>
      </c>
      <c r="I37" s="98"/>
      <c r="J37" s="99">
        <f>SUM(J21:J36)</f>
        <v>0</v>
      </c>
      <c r="K37" s="99">
        <f>SUM(K21:K36)</f>
        <v>0</v>
      </c>
      <c r="L37" s="100"/>
    </row>
    <row r="38" spans="2:15" ht="13.5" customHeight="1" x14ac:dyDescent="0.25">
      <c r="C38" s="101"/>
      <c r="E38" s="102"/>
      <c r="F38" s="103"/>
      <c r="G38" s="104"/>
      <c r="H38" s="105"/>
      <c r="I38" s="105"/>
      <c r="J38" s="106" t="s">
        <v>47</v>
      </c>
      <c r="K38" s="106" t="s">
        <v>48</v>
      </c>
      <c r="L38" s="100"/>
    </row>
    <row r="39" spans="2:15" ht="13.5" customHeight="1" x14ac:dyDescent="0.25">
      <c r="B39" s="94"/>
      <c r="C39" s="101"/>
      <c r="E39" s="102"/>
      <c r="F39" s="103"/>
      <c r="G39" s="107"/>
      <c r="H39" s="108"/>
      <c r="I39" s="108"/>
      <c r="J39" s="8"/>
      <c r="L39" s="100"/>
    </row>
    <row r="40" spans="2:15" ht="13.5" customHeight="1" x14ac:dyDescent="0.25">
      <c r="B40" s="101"/>
      <c r="C40" s="101"/>
      <c r="E40" s="102"/>
      <c r="F40" s="103"/>
      <c r="H40" s="109" t="s">
        <v>49</v>
      </c>
      <c r="J40" s="108"/>
      <c r="L40" s="100"/>
    </row>
    <row r="41" spans="2:15" ht="15" customHeight="1" x14ac:dyDescent="0.25">
      <c r="C41" s="110"/>
      <c r="D41" s="1"/>
      <c r="E41" s="111"/>
      <c r="F41" s="5"/>
      <c r="G41" s="2"/>
      <c r="H41" s="112">
        <f>J37</f>
        <v>0</v>
      </c>
      <c r="J41" s="113"/>
      <c r="K41" s="9"/>
      <c r="L41" s="10"/>
      <c r="O41" s="8"/>
    </row>
    <row r="42" spans="2:15" ht="15" customHeight="1" x14ac:dyDescent="0.25">
      <c r="C42" s="110"/>
      <c r="D42" s="1"/>
      <c r="E42" s="111"/>
      <c r="F42" s="5"/>
      <c r="G42" s="109"/>
      <c r="H42" s="109" t="s">
        <v>50</v>
      </c>
      <c r="J42" s="113"/>
      <c r="K42" s="9"/>
      <c r="L42" s="10"/>
      <c r="O42" s="8"/>
    </row>
    <row r="43" spans="2:15" ht="15" customHeight="1" x14ac:dyDescent="0.25">
      <c r="D43" s="1"/>
      <c r="E43" s="111"/>
      <c r="F43" s="5"/>
      <c r="G43" s="2"/>
      <c r="H43" s="112">
        <f>K37</f>
        <v>0</v>
      </c>
      <c r="J43" s="113"/>
      <c r="K43" s="9"/>
      <c r="L43" s="10"/>
      <c r="O43" s="8"/>
    </row>
    <row r="44" spans="2:15" s="114" customFormat="1" ht="9.75" x14ac:dyDescent="0.25">
      <c r="E44" s="115"/>
      <c r="F44" s="116"/>
      <c r="G44" s="117"/>
      <c r="I44" s="118"/>
      <c r="J44" s="119"/>
      <c r="K44" s="9"/>
      <c r="L44" s="10"/>
      <c r="M44" s="10"/>
      <c r="N44" s="10"/>
      <c r="O44" s="118"/>
    </row>
    <row r="45" spans="2:15" s="3" customFormat="1" ht="45.75" customHeight="1" x14ac:dyDescent="0.25">
      <c r="D45" s="136" t="s">
        <v>72</v>
      </c>
      <c r="E45" s="136"/>
      <c r="F45" s="136"/>
      <c r="G45" s="120"/>
      <c r="H45" s="120"/>
      <c r="K45" s="121"/>
      <c r="L45" s="122"/>
    </row>
    <row r="46" spans="2:15" s="3" customFormat="1" ht="69.75" customHeight="1" x14ac:dyDescent="0.25">
      <c r="D46" s="136" t="s">
        <v>51</v>
      </c>
      <c r="E46" s="136"/>
      <c r="F46" s="136"/>
      <c r="G46" s="120"/>
      <c r="H46" s="120"/>
      <c r="I46" s="123"/>
      <c r="K46" s="121"/>
      <c r="L46" s="122"/>
    </row>
    <row r="47" spans="2:15" s="3" customFormat="1" ht="98.25" customHeight="1" x14ac:dyDescent="0.25">
      <c r="B47" s="124"/>
      <c r="C47" s="124"/>
      <c r="D47" s="136" t="s">
        <v>52</v>
      </c>
      <c r="E47" s="136"/>
      <c r="F47" s="136"/>
      <c r="G47" s="125"/>
      <c r="H47" s="120"/>
      <c r="K47" s="121"/>
      <c r="L47" s="122"/>
      <c r="N47" s="126"/>
    </row>
    <row r="48" spans="2:15" s="3" customFormat="1" ht="98.25" customHeight="1" x14ac:dyDescent="0.25">
      <c r="B48" s="127"/>
      <c r="C48" s="128"/>
      <c r="D48" s="137" t="s">
        <v>53</v>
      </c>
      <c r="E48" s="137"/>
      <c r="F48" s="137"/>
      <c r="G48" s="125"/>
      <c r="H48" s="120"/>
      <c r="J48" s="126"/>
    </row>
    <row r="49" spans="1:19" ht="33.75" customHeight="1" x14ac:dyDescent="0.25">
      <c r="B49" s="129"/>
      <c r="C49" s="129"/>
      <c r="D49" s="129"/>
      <c r="E49" s="129"/>
      <c r="F49" s="129"/>
      <c r="G49" s="129"/>
      <c r="H49" s="129"/>
      <c r="I49" s="130"/>
    </row>
    <row r="52" spans="1:19" ht="15.75" x14ac:dyDescent="0.25">
      <c r="C52" s="131"/>
      <c r="E52" s="131"/>
    </row>
    <row r="53" spans="1:19" ht="15.75" x14ac:dyDescent="0.25">
      <c r="C53" s="131"/>
      <c r="E53" s="131"/>
    </row>
    <row r="54" spans="1:19" ht="29.25" customHeight="1" x14ac:dyDescent="0.25">
      <c r="C54" s="132"/>
      <c r="E54" s="132"/>
    </row>
    <row r="55" spans="1:19" s="4" customFormat="1" ht="24" customHeight="1" x14ac:dyDescent="0.25">
      <c r="A55" s="2"/>
      <c r="B55" s="1"/>
      <c r="C55" s="131"/>
      <c r="D55" s="2"/>
      <c r="E55" s="131"/>
      <c r="G55" s="5"/>
      <c r="H55" s="5"/>
      <c r="I55" s="6"/>
      <c r="J55" s="7"/>
      <c r="K55" s="8"/>
      <c r="L55" s="9"/>
      <c r="M55" s="10"/>
      <c r="N55" s="10"/>
      <c r="O55" s="10"/>
      <c r="P55" s="2"/>
      <c r="Q55" s="2"/>
      <c r="R55" s="2"/>
      <c r="S55" s="2"/>
    </row>
    <row r="56" spans="1:19" s="4" customFormat="1" ht="15.75" x14ac:dyDescent="0.25">
      <c r="A56" s="2"/>
      <c r="B56" s="1"/>
      <c r="C56" s="133"/>
      <c r="D56" s="2"/>
      <c r="E56" s="133"/>
      <c r="G56" s="5"/>
      <c r="H56" s="5"/>
      <c r="I56" s="6"/>
      <c r="J56" s="7"/>
      <c r="K56" s="8"/>
      <c r="L56" s="9"/>
      <c r="M56" s="10"/>
      <c r="N56" s="10"/>
      <c r="O56" s="10"/>
      <c r="P56" s="2"/>
      <c r="Q56" s="2"/>
      <c r="R56" s="2"/>
      <c r="S56" s="2"/>
    </row>
  </sheetData>
  <protectedRanges>
    <protectedRange sqref="G38" name="Диапазон2_1"/>
    <protectedRange sqref="D18 D15:D16" name="Диапазон2_3"/>
    <protectedRange sqref="D17" name="Диапазон2_3_1"/>
    <protectedRange sqref="G21:G36" name="Диапазон2"/>
    <protectedRange sqref="H20:I20" name="Диапазон2_1_1"/>
  </protectedRanges>
  <mergeCells count="10">
    <mergeCell ref="D45:F45"/>
    <mergeCell ref="D46:F46"/>
    <mergeCell ref="D47:F47"/>
    <mergeCell ref="D48:F48"/>
    <mergeCell ref="E13:H13"/>
    <mergeCell ref="E14:H14"/>
    <mergeCell ref="C21:C22"/>
    <mergeCell ref="C24:C25"/>
    <mergeCell ref="F24:F25"/>
    <mergeCell ref="C34:C35"/>
  </mergeCells>
  <printOptions horizontalCentered="1" verticalCentered="1"/>
  <pageMargins left="0.51181102362204722" right="0.51181102362204722" top="0.35433070866141736" bottom="0.55118110236220474" header="0.31496062992125984" footer="0.31496062992125984"/>
  <pageSetup paperSize="9" scale="50" orientation="portrait" r:id="rId1"/>
  <headerFooter>
    <oddHeader>&amp;R&amp;"Times New Roman,полужирный"&amp;K03+035127411, г. Москва, Дмитровское шоссе, 110
тел.: +7 (495)780-38-39/43
 www.mebel-land.com
e-mail: info@mebel-land.com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9</xdr:col>
                    <xdr:colOff>0</xdr:colOff>
                    <xdr:row>47</xdr:row>
                    <xdr:rowOff>0</xdr:rowOff>
                  </from>
                  <to>
                    <xdr:col>9</xdr:col>
                    <xdr:colOff>228600</xdr:colOff>
                    <xdr:row>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9</xdr:col>
                    <xdr:colOff>0</xdr:colOff>
                    <xdr:row>47</xdr:row>
                    <xdr:rowOff>0</xdr:rowOff>
                  </from>
                  <to>
                    <xdr:col>9</xdr:col>
                    <xdr:colOff>228600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9</xdr:col>
                    <xdr:colOff>0</xdr:colOff>
                    <xdr:row>47</xdr:row>
                    <xdr:rowOff>0</xdr:rowOff>
                  </from>
                  <to>
                    <xdr:col>9</xdr:col>
                    <xdr:colOff>228600</xdr:colOff>
                    <xdr:row>47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 БАЗИС опт</vt:lpstr>
      <vt:lpstr>'прайс БАЗИС опт'!Область_печати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2025-04-09T12:24:58Z</dcterms:modified>
</cp:coreProperties>
</file>